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300" windowHeight="9210" tabRatio="884" activeTab="9"/>
  </bookViews>
  <sheets>
    <sheet name="zał. nr 1" sheetId="1" r:id="rId1"/>
    <sheet name="zał. nr 2" sheetId="2" r:id="rId2"/>
    <sheet name="zał. nr 2a" sheetId="3" r:id="rId3"/>
    <sheet name="zał. nr 2b" sheetId="4" r:id="rId4"/>
    <sheet name="zał. nr 4" sheetId="5" r:id="rId5"/>
    <sheet name="zał. nr 5" sheetId="6" r:id="rId6"/>
    <sheet name="zał. nr 6" sheetId="7" r:id="rId7"/>
    <sheet name="zał. nr 7" sheetId="8" r:id="rId8"/>
    <sheet name="zał. nr 8" sheetId="9" r:id="rId9"/>
    <sheet name="zał. nr 9" sheetId="10" r:id="rId10"/>
  </sheets>
  <definedNames>
    <definedName name="_xlnm.Print_Area" localSheetId="1">'zał. nr 2'!$A$1:$F$71</definedName>
  </definedNames>
  <calcPr fullCalcOnLoad="1"/>
</workbook>
</file>

<file path=xl/sharedStrings.xml><?xml version="1.0" encoding="utf-8"?>
<sst xmlns="http://schemas.openxmlformats.org/spreadsheetml/2006/main" count="400" uniqueCount="250">
  <si>
    <t>Dział</t>
  </si>
  <si>
    <t>Ogółem</t>
  </si>
  <si>
    <t>bieżące</t>
  </si>
  <si>
    <t>dotacje</t>
  </si>
  <si>
    <t>środki europejskie i inne środki pochodzące ze źródeł zagranicznych, niepodlegające zwrotowi</t>
  </si>
  <si>
    <t>DOCHODY</t>
  </si>
  <si>
    <t>Rozdział</t>
  </si>
  <si>
    <t>majątkowe</t>
  </si>
  <si>
    <t>Nazwa działu i rozdziału</t>
  </si>
  <si>
    <t>w tym:</t>
  </si>
  <si>
    <t>Dotacje</t>
  </si>
  <si>
    <t>Ogółem wydatki</t>
  </si>
  <si>
    <t>Wydatki jednostek budżetowych</t>
  </si>
  <si>
    <t>Dotacje na zadania bieżące</t>
  </si>
  <si>
    <t>Świadczenia na rzecz osób fizycznych</t>
  </si>
  <si>
    <t>związane z realizacją ich statutowych zadań</t>
  </si>
  <si>
    <t>Na programy z udziałem środków, o których mowa w art. 5 ust. 1 pkt 2 i 3 u.o.f.p.</t>
  </si>
  <si>
    <t>Wypłaty z tytułu poręczeń i gwarancji</t>
  </si>
  <si>
    <t>Obsługa długu</t>
  </si>
  <si>
    <t>WYDATKI BIEŻĄCE</t>
  </si>
  <si>
    <t>na wynagrodzenia i składki od nich naliczane</t>
  </si>
  <si>
    <t>WYDATKI MAJĄTKOWE</t>
  </si>
  <si>
    <t>w tym na:</t>
  </si>
  <si>
    <t>Inwestycje i zakupy inwestycyjne</t>
  </si>
  <si>
    <t xml:space="preserve">programy finansowane z udziałem środków europejskich i innych środków pochodzących ze śródeł zagranicznych niepodlegających zwrotowi </t>
  </si>
  <si>
    <t>Zakup i objęcie akcji i udziałów</t>
  </si>
  <si>
    <t>Wniesienie wkłądów do spółek prawa handlowego</t>
  </si>
  <si>
    <t>Dochody ogółem</t>
  </si>
  <si>
    <t>Źródło dochodów*</t>
  </si>
  <si>
    <t>Wydatki ogółem</t>
  </si>
  <si>
    <t xml:space="preserve">                                  </t>
  </si>
  <si>
    <r>
      <t xml:space="preserve">                                          </t>
    </r>
    <r>
      <rPr>
        <b/>
        <sz val="10"/>
        <rFont val="Arial"/>
        <family val="2"/>
      </rPr>
      <t>WYDATKI</t>
    </r>
  </si>
  <si>
    <t xml:space="preserve">     DOCHODY</t>
  </si>
  <si>
    <t>Lp.</t>
  </si>
  <si>
    <t>1.</t>
  </si>
  <si>
    <t>2.</t>
  </si>
  <si>
    <t>Wydatki</t>
  </si>
  <si>
    <t>3.</t>
  </si>
  <si>
    <t>Dotacje
ogółem</t>
  </si>
  <si>
    <t>z tego:</t>
  </si>
  <si>
    <t>Nazwa zadania</t>
  </si>
  <si>
    <t>wydatki bieżące</t>
  </si>
  <si>
    <t>wydatki majątkowe</t>
  </si>
  <si>
    <t>Dochody i wydatki związane z realizacją zadań z zakresu administracji rządowej i innych zleconych odrębnymi ustawami</t>
  </si>
  <si>
    <t xml:space="preserve">Wydatki
ogółem
</t>
  </si>
  <si>
    <t>Dochody z tytułu wydawania zezwoleń na sprzedaż
 napojów alkoholowych oraz wydatki na realizację zadań 
określonych w gminnym programie profilaktyki 
i rozwiązywania problemów alkoholowych</t>
  </si>
  <si>
    <t>Nazwa</t>
  </si>
  <si>
    <t>Kwota</t>
  </si>
  <si>
    <t>I.</t>
  </si>
  <si>
    <t>II.</t>
  </si>
  <si>
    <t>Wydatki na realizację zadań określonych w gminnym programie przeciwdziałania narkomanii</t>
  </si>
  <si>
    <t>Nazwa jednostki
 otrzymującej dotację</t>
  </si>
  <si>
    <t>Ogółem kwota dotacji</t>
  </si>
  <si>
    <t>Wyszczególnienie</t>
  </si>
  <si>
    <t>x</t>
  </si>
  <si>
    <t>III.</t>
  </si>
  <si>
    <t>Stan środków obrotowych na początek roku</t>
  </si>
  <si>
    <t>Przychody</t>
  </si>
  <si>
    <t>Stan środków obrotowych na koniec roku</t>
  </si>
  <si>
    <t>Zestawienie  przychodów i wydatków Gminnego Funduszu</t>
  </si>
  <si>
    <t>Ochrony Środowiska i Gospodarki Wodnej</t>
  </si>
  <si>
    <t>Wydatki bieżące</t>
  </si>
  <si>
    <t>Wydatki majątkowe</t>
  </si>
  <si>
    <t>IV.</t>
  </si>
  <si>
    <t>Plan na 2010 r.</t>
  </si>
  <si>
    <t>Rozdz.</t>
  </si>
  <si>
    <t>Łączne koszty finansowe</t>
  </si>
  <si>
    <t>Planowane wydatki</t>
  </si>
  <si>
    <t>Jednostka organizacyjna realizująca program lub koordynująca wykonanie programu</t>
  </si>
  <si>
    <t>z tego źródła finansowania</t>
  </si>
  <si>
    <t>dochody własne jst</t>
  </si>
  <si>
    <t xml:space="preserve">kredyty, pożyczki, papiery wartościowe </t>
  </si>
  <si>
    <t>środki pochodzące
z innych  źródeł*</t>
  </si>
  <si>
    <t>środki wymienione
w art. 5 ust. 1 pkt 2 i 3 u.f.p.</t>
  </si>
  <si>
    <t>Nazwa zadania inwestycyjnego (w tym w ramach funduszu sołeckiego)</t>
  </si>
  <si>
    <t>z tego :</t>
  </si>
  <si>
    <t>Wpływy z różnych opłat</t>
  </si>
  <si>
    <t>Pozostałe odsetki</t>
  </si>
  <si>
    <t>Podatek dochodowy od osób fizycznych</t>
  </si>
  <si>
    <t>Podatek dochodowy od osób prawnych</t>
  </si>
  <si>
    <t>Podatek od nieruchomości</t>
  </si>
  <si>
    <t>Podatek rolny</t>
  </si>
  <si>
    <t>Podatek leśny</t>
  </si>
  <si>
    <t>Podatek od środków transportowych.</t>
  </si>
  <si>
    <t>Podatek od spadków i darowizn</t>
  </si>
  <si>
    <t>Wpływy z opłaty skarbowej</t>
  </si>
  <si>
    <t>Wpływy z opłaty targowej</t>
  </si>
  <si>
    <t>Wpływy z opłaty eksploatacyjnej</t>
  </si>
  <si>
    <t>Podatek od czynności cywilnoprawnych</t>
  </si>
  <si>
    <t>Subwencje ogólne z budżetu państwa</t>
  </si>
  <si>
    <t>Wpływy z usług</t>
  </si>
  <si>
    <t>Wpływy z różnych dochodów</t>
  </si>
  <si>
    <t>Urząd Gminy</t>
  </si>
  <si>
    <t xml:space="preserve">Dochody z najmu i dzierżawy składników majątkowych Skarbu Państwa jednostek samorządu terytorialnego lub innych jednostek zaliczanych do sektora finansów publicznych oraz innych umów o podobnym charakterze    </t>
  </si>
  <si>
    <t>Wpływy ze sprzedaży składników majątkowych</t>
  </si>
  <si>
    <t>Dotacje celowe otrzymane z budżetu państwa na realizację zadań bieżących z zakresu administracji rządowej oraz innych zadań zleconych gminie ustawami</t>
  </si>
  <si>
    <t>Dochody jednostek samorządu terytorialnego związane z realizacją zadań z zakresu administracji rządowej oraz innych zadań zleconych ustawami</t>
  </si>
  <si>
    <t>Grzywny,mandaty i inne kary pieniężne od osób fizycznych</t>
  </si>
  <si>
    <t>Dotacje celowe otrzymane z budżetu państwa na realizację zadań bieżących z zakresu administracji rządowej oraz innych zadań zleconych gminie ustawam</t>
  </si>
  <si>
    <t>Wpływy z opłat za wydanie zezwoleń na sprzedaż alkoholu</t>
  </si>
  <si>
    <t>Odsetki od nietrminowych wpłat z tytułu podatków i opłat</t>
  </si>
  <si>
    <t>Dotacje celowe otrzymane z budżetu państwa na realizację zadań bieżących z zakresu aministracji rządowej oraz innych zadań zleconych gminie ustawami</t>
  </si>
  <si>
    <t>Dotacje celowe otrzymane z budżetu państwa na realizację własnych zadań bieżących gmin</t>
  </si>
  <si>
    <t>Wpływy z innych lokalnych opłat pobieranych przez jednostki samorządu terytorialnego na podstawie odrębnych ustaw</t>
  </si>
  <si>
    <t>Rolnictwo i łowiectwo</t>
  </si>
  <si>
    <t xml:space="preserve">Infrastruktura wodociągowa i sanitacyjna wsi </t>
  </si>
  <si>
    <t>Izby rolnicze</t>
  </si>
  <si>
    <t>Transport i łączność</t>
  </si>
  <si>
    <t>Drogi publiczne gminne</t>
  </si>
  <si>
    <t>Gospodarka mieszkaniowa</t>
  </si>
  <si>
    <t>Gospodarka gruntami i nieruchomościami</t>
  </si>
  <si>
    <t>Administracja publiczna</t>
  </si>
  <si>
    <t>Urzędy wojewódzkie</t>
  </si>
  <si>
    <t>Rady gmin</t>
  </si>
  <si>
    <t>Urzędy gmin</t>
  </si>
  <si>
    <t>Pozostała działalność</t>
  </si>
  <si>
    <t>Promocja jednostek samorządu terytorialnego</t>
  </si>
  <si>
    <t>Urzędy naczelnych organów władzy państwowej, kontroli i ochrony prawa oraz sądownictwa</t>
  </si>
  <si>
    <t>Urzędy naczelnych organów władzy państwowej, kontroli i ochrony prawa</t>
  </si>
  <si>
    <t>Bezpieczeństwo publiczne i ochrona przeciwpożarowa</t>
  </si>
  <si>
    <t>Ochotnicze straże pożarne</t>
  </si>
  <si>
    <t>Obrona cywilna</t>
  </si>
  <si>
    <t>Straż Miejska</t>
  </si>
  <si>
    <t>Zarządzanie kryzysowe</t>
  </si>
  <si>
    <t>Dochody od osób prawnych, od osób fizycznych i od innych jednostek nieposiadających osobowości prawnej oraz wydatki związane z ich poborem</t>
  </si>
  <si>
    <t>Pobór podatków, ołat i niepodatkowych należności budżetowych</t>
  </si>
  <si>
    <t>Oświata i wychowanie</t>
  </si>
  <si>
    <t>Oddziały przedszkolne w szkołach podstawowych</t>
  </si>
  <si>
    <t>Szkoły podstawowe</t>
  </si>
  <si>
    <t>Przedszkola</t>
  </si>
  <si>
    <t>Gimnazja</t>
  </si>
  <si>
    <t>Dowożenie uczniów do szkół</t>
  </si>
  <si>
    <t>Licea ogólnokształcące</t>
  </si>
  <si>
    <t>Szkoły zawodowe</t>
  </si>
  <si>
    <t>Dokształcanie i doskonalenie nauczycieli</t>
  </si>
  <si>
    <t>Ochrona zdrowia</t>
  </si>
  <si>
    <t>Zwalczanie narkomanii</t>
  </si>
  <si>
    <t>Przeciwdziałanie alkoholizmowi</t>
  </si>
  <si>
    <t>Pomoc społeczna</t>
  </si>
  <si>
    <t>Świadczenia rodzinne, zaliczka alimentacyjna oraz składki na ubezpieczenia emerytalne i rentowe z ubezpieczenia społecznego</t>
  </si>
  <si>
    <t>Dodatki mieszkaniowe</t>
  </si>
  <si>
    <t>Składki na ubezpieczenie zdrowotne opacane za osoby pobierąjce niektóre świadczenia z pomocy spoecznej oraz niektóre świadczenia rodzinne</t>
  </si>
  <si>
    <t>Zasiłki i pomoc w naturye oraz składki na ubezpieczenia emerytalne i rentowe</t>
  </si>
  <si>
    <t>Ośrodki pomocy społecznej</t>
  </si>
  <si>
    <t>Edukacyjna opieka wychowawcza</t>
  </si>
  <si>
    <t>Świetlice szkolne</t>
  </si>
  <si>
    <t>Pomoc materialna dla uczniów</t>
  </si>
  <si>
    <t>Gospodarka komunalna i ochrona środowiska</t>
  </si>
  <si>
    <t>Oczyszczanie miast i wsi</t>
  </si>
  <si>
    <t>Utrzymanie zieleni w miastach i gminach</t>
  </si>
  <si>
    <t>Schroniska dla zwierząt</t>
  </si>
  <si>
    <t>Oświetlenie ulic, placów i dróg</t>
  </si>
  <si>
    <t>Kultura i ochrona dziedzictwa narodowego</t>
  </si>
  <si>
    <t>Domy i ośrodki kultury, świetlice i kluby</t>
  </si>
  <si>
    <t>Biblioteki</t>
  </si>
  <si>
    <t>Kultura fizyczna i sport</t>
  </si>
  <si>
    <t>Zadania w zakresie kultury fizycznej i sportu</t>
  </si>
  <si>
    <t xml:space="preserve"> Izby Rolnicze</t>
  </si>
  <si>
    <t>Urzędy Wojewódzkie</t>
  </si>
  <si>
    <t>Pozostala działalność</t>
  </si>
  <si>
    <t>Promocja jednostek samorzadu terytorialnego</t>
  </si>
  <si>
    <t>Urzedy naczelnych organów władzy państwowej kontroli i ochrony prawa</t>
  </si>
  <si>
    <t>Bezpieczeństwo pubkiczne i ochrona przeciwpożarowa</t>
  </si>
  <si>
    <t>Straz Miejska</t>
  </si>
  <si>
    <t>Zarzadzanie kryzysowe</t>
  </si>
  <si>
    <t>Oczyszcznie miast i wsi</t>
  </si>
  <si>
    <t>Domy i ośrodki kultury,świetlice i kluby</t>
  </si>
  <si>
    <t>Kultura i ochrona dziedzictw narodowego</t>
  </si>
  <si>
    <t>Oddział przedszkolny w szkole podstawowej</t>
  </si>
  <si>
    <t>Oswiata i wychowanie</t>
  </si>
  <si>
    <t>Składki na ubezpieczenie zdrowotne opłacane za osoby pobierające niektóre świadczenia z pomocy społecznej</t>
  </si>
  <si>
    <t>Infrastruktura wodociągowa i sanitacyjna wsi</t>
  </si>
  <si>
    <t>Gminny Ośrodek Kultury</t>
  </si>
  <si>
    <t>Biblioteka</t>
  </si>
  <si>
    <t>Rózne wydatki na rzecz osób fizycznych</t>
  </si>
  <si>
    <t>Wynagrodzenia bezosobowe</t>
  </si>
  <si>
    <t>Zakup usług pozostałych</t>
  </si>
  <si>
    <t>Podróże  służbowe krajowe</t>
  </si>
  <si>
    <t>1.000,00</t>
  </si>
  <si>
    <t>Urzedy naczelnych organów władzy państwowej kontroli i ochrony prawa oraz sądownictwa</t>
  </si>
  <si>
    <t xml:space="preserve">                                                                                            Załącznik nr 8 do uchwały budżetowej</t>
  </si>
  <si>
    <t>Świadczenia rodzinne,zaliczka alimentacyjna oraz składki na ubezpieczenia emerytalne i rentowe z ubezpieczenia społecznego</t>
  </si>
  <si>
    <t>Rezerwy ogólne i celowe</t>
  </si>
  <si>
    <t>Różne rozliczenia</t>
  </si>
  <si>
    <t>Dochody od osób prawnych od osób fizycz.i od innych jednostek nieposiad. osobowości prawnej i wydatki związane z ich poborem</t>
  </si>
  <si>
    <t>Dowozenie uczniów do szkół</t>
  </si>
  <si>
    <t>Zwalcznie narkom.</t>
  </si>
  <si>
    <t>Zadania w zakresie kultury fiz.j i sportu</t>
  </si>
  <si>
    <t>Pobór pod.opłat niepod..oraz innych należn.budżet.</t>
  </si>
  <si>
    <t>Bezpieczeństwopubliczne i ochrona przeciwpożarowa</t>
  </si>
  <si>
    <t>Dochody od osób prawnych,od osób fizycznych i innych jednostek nieposiadających osobowości prawnej oraz wydatki związane z ich poborem</t>
  </si>
  <si>
    <t>Urzędy naczelnych organów władzy państwowej,kontroli i ochrony prawa oraz sądownictwa</t>
  </si>
  <si>
    <t>WYDATKI                                                                                                                 70000,00</t>
  </si>
  <si>
    <t>Planowane dochody na 2011 r</t>
  </si>
  <si>
    <t>Wpływy z opłat za zarząd użytkowanie i użytkowanie wieczyste nieruchomości</t>
  </si>
  <si>
    <t>Zasiłki stałe</t>
  </si>
  <si>
    <t>Planowane wydatki na 2011 r</t>
  </si>
  <si>
    <t>Liceum Ogólnokształcące</t>
  </si>
  <si>
    <t>Dokształcanie nauczycieli</t>
  </si>
  <si>
    <t xml:space="preserve">Swiadczenia rodzinne, zaliczka alimentacyjna oraz składki na ubezpieczenia emerytalne i rentowe z ubezpieczenia społecznego </t>
  </si>
  <si>
    <t>Zasiłki i pomoc w naturze oraz składki na ubezpieczenie emerytalne i rentowe</t>
  </si>
  <si>
    <t>Oświetlenie ulic placów i dróg</t>
  </si>
  <si>
    <t>Zakup materiałów i wyposażenia</t>
  </si>
  <si>
    <t>Wydatki na zadania inwestycyjne na 2011 rok nieobjęte wieloletnimi programami inwestycyjnymi</t>
  </si>
  <si>
    <t>rok 2011</t>
  </si>
  <si>
    <t>Otrzymane spadki,zapisy i darowizny w postaci pieniężnej</t>
  </si>
  <si>
    <t>Przetwórstwo przemysłowe</t>
  </si>
  <si>
    <t>Rozwój przetsiębiorczości</t>
  </si>
  <si>
    <t>Transport iłaczność</t>
  </si>
  <si>
    <t>Dotacje podmiotowe w 2011 r.</t>
  </si>
  <si>
    <t>Rady Gminy Nowe Miasto</t>
  </si>
  <si>
    <t>Załącznik Nr 2a                                     do Uchwały Nr 17/VI/2011                   Rady Gminy Nowe Miasto                        z dnia 25 lutego 2011 roku</t>
  </si>
  <si>
    <t>Załącznik Nr 1</t>
  </si>
  <si>
    <t xml:space="preserve">do Uchwały Nr 17/VI/2011 </t>
  </si>
  <si>
    <t>z dnia 25 lutego 2011 roku</t>
  </si>
  <si>
    <t>Załącznik Nr 2</t>
  </si>
  <si>
    <t xml:space="preserve">do Uchwały Nr </t>
  </si>
  <si>
    <t>Przetwórstwo przemysłowo</t>
  </si>
  <si>
    <t>Rozwój przedsiębiorczości</t>
  </si>
  <si>
    <t>§</t>
  </si>
  <si>
    <t>Wydatki inwwestycyjne jednostek budżetowych</t>
  </si>
  <si>
    <t>Wydatki inwestycyjne jednistek budżetowych</t>
  </si>
  <si>
    <t>Wydatki na zakupy inwestycyjne jednostek budżetowych</t>
  </si>
  <si>
    <t>Dotacje celowe przekazane do samorządu województwa na inwestycje i zakupy inwestycyjnerealizowane na podstawie porozumień(umów)między jednostkami samorządu terytorialnego</t>
  </si>
  <si>
    <t>składki na ubezpieczenie społeczne</t>
  </si>
  <si>
    <t>wynagrodzenia osobowe pracowników</t>
  </si>
  <si>
    <t>Urzedy naczelnych organów władzy państwowej,kontroli i ochrony prawa</t>
  </si>
  <si>
    <t>wynagrodzenia bezosobowe</t>
  </si>
  <si>
    <t>Obrona Cywilna</t>
  </si>
  <si>
    <t>zakup materiałów i wyposażenia</t>
  </si>
  <si>
    <t>świadczenia społeczne</t>
  </si>
  <si>
    <t>dododatkowe wynagrodzenie roczne</t>
  </si>
  <si>
    <t>składki na Fundusz Pracy</t>
  </si>
  <si>
    <t>zakup usług pozostałych</t>
  </si>
  <si>
    <t>odpisy na Zakładowy Fundusz Świadczen Socjalnych</t>
  </si>
  <si>
    <t>Składki na ubezpieczenie zdrowotne opłacane za osobypobierające niektóre świadczenia rodzinne oraz y</t>
  </si>
  <si>
    <t>Zakup usług zdrowotnych</t>
  </si>
  <si>
    <t>0830</t>
  </si>
  <si>
    <t>3.000,00</t>
  </si>
  <si>
    <t xml:space="preserve">Ogółem </t>
  </si>
  <si>
    <t>Infrastruktura sanitacyjna wsi</t>
  </si>
  <si>
    <t>Wydatki inwestycyjne jednostek budżetowych</t>
  </si>
  <si>
    <t>Transport iłączność</t>
  </si>
  <si>
    <t>Wydatki na zakupy nwestycyjne jednostek budżetowych</t>
  </si>
  <si>
    <t>390000;00</t>
  </si>
  <si>
    <t>390.000,00</t>
  </si>
  <si>
    <t>735.000,00</t>
  </si>
  <si>
    <t>196.896,00</t>
  </si>
  <si>
    <t>Wydatkiinwestycyjne jednostek budżetowych</t>
  </si>
  <si>
    <t>1.436.896,00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</si>
</sst>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\-000"/>
    <numFmt numFmtId="169" formatCode="[$-415]d\ mmmm\ yyyy"/>
    <numFmt numFmtId="170" formatCode="0\10"/>
    <numFmt numFmtId="171" formatCode="_-* #,##0.0000\ _z_ł_-;\-* #,##0.0000\ _z_ł_-;_-* &quot;-&quot;????\ _z_ł_-;_-@_-"/>
    <numFmt numFmtId="172" formatCode="#,##0.0000;[Red]#,##0.0000"/>
    <numFmt numFmtId="173" formatCode="0.E+00"/>
    <numFmt numFmtId="174" formatCode="000"/>
    <numFmt numFmtId="175" formatCode="00000"/>
  </numFmts>
  <fonts count="38">
    <font>
      <sz val="10"/>
      <name val="Arial"/>
      <family val="0"/>
    </font>
    <font>
      <b/>
      <sz val="10"/>
      <name val="Arial"/>
      <family val="2"/>
    </font>
    <font>
      <b/>
      <sz val="14"/>
      <name val="Arial CE"/>
      <family val="2"/>
    </font>
    <font>
      <sz val="14"/>
      <name val="Arial CE"/>
      <family val="2"/>
    </font>
    <font>
      <sz val="10"/>
      <name val="Arial CE"/>
      <family val="2"/>
    </font>
    <font>
      <i/>
      <sz val="10"/>
      <name val="Arial CE"/>
      <family val="0"/>
    </font>
    <font>
      <sz val="5"/>
      <name val="Arial"/>
      <family val="2"/>
    </font>
    <font>
      <b/>
      <sz val="8"/>
      <name val="Arial"/>
      <family val="2"/>
    </font>
    <font>
      <b/>
      <sz val="10"/>
      <name val="Arial CE"/>
      <family val="0"/>
    </font>
    <font>
      <sz val="8"/>
      <name val="Arial"/>
      <family val="0"/>
    </font>
    <font>
      <b/>
      <sz val="7"/>
      <name val="Arial"/>
      <family val="2"/>
    </font>
    <font>
      <sz val="6"/>
      <name val="Arial CE"/>
      <family val="0"/>
    </font>
    <font>
      <b/>
      <sz val="8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10"/>
      <name val="Czcionka tekstu podstawowego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2"/>
      <name val="Times New Roman"/>
      <family val="1"/>
    </font>
    <font>
      <sz val="9"/>
      <name val="Arial"/>
      <family val="0"/>
    </font>
    <font>
      <i/>
      <sz val="8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1" borderId="4" applyNumberFormat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7" fillId="20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</cellStyleXfs>
  <cellXfs count="20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20" borderId="11" xfId="0" applyFont="1" applyFill="1" applyBorder="1" applyAlignment="1">
      <alignment horizontal="center" vertical="center" wrapText="1"/>
    </xf>
    <xf numFmtId="0" fontId="7" fillId="20" borderId="1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20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11" fillId="0" borderId="12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8" fillId="20" borderId="12" xfId="0" applyFont="1" applyFill="1" applyBorder="1" applyAlignment="1">
      <alignment horizontal="center" vertical="center"/>
    </xf>
    <xf numFmtId="0" fontId="8" fillId="20" borderId="12" xfId="0" applyFont="1" applyFill="1" applyBorder="1" applyAlignment="1">
      <alignment horizontal="center" vertical="center" wrapText="1"/>
    </xf>
    <xf numFmtId="0" fontId="12" fillId="20" borderId="1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8" fillId="20" borderId="12" xfId="0" applyFont="1" applyFill="1" applyBorder="1" applyAlignment="1">
      <alignment horizontal="center" vertical="center"/>
    </xf>
    <xf numFmtId="0" fontId="8" fillId="20" borderId="12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17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17" fillId="0" borderId="15" xfId="0" applyFont="1" applyBorder="1" applyAlignment="1">
      <alignment horizontal="left" vertical="center"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17" fillId="0" borderId="15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top" wrapText="1"/>
    </xf>
    <xf numFmtId="174" fontId="0" fillId="0" borderId="12" xfId="0" applyNumberFormat="1" applyBorder="1" applyAlignment="1">
      <alignment/>
    </xf>
    <xf numFmtId="4" fontId="8" fillId="0" borderId="12" xfId="0" applyNumberFormat="1" applyFont="1" applyBorder="1" applyAlignment="1">
      <alignment/>
    </xf>
    <xf numFmtId="0" fontId="6" fillId="0" borderId="12" xfId="0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center" vertical="center"/>
    </xf>
    <xf numFmtId="4" fontId="4" fillId="0" borderId="15" xfId="0" applyNumberFormat="1" applyFont="1" applyBorder="1" applyAlignment="1">
      <alignment horizontal="center" vertical="center"/>
    </xf>
    <xf numFmtId="4" fontId="4" fillId="0" borderId="18" xfId="0" applyNumberFormat="1" applyFont="1" applyBorder="1" applyAlignment="1">
      <alignment horizontal="center" vertical="center"/>
    </xf>
    <xf numFmtId="4" fontId="0" fillId="0" borderId="12" xfId="0" applyNumberFormat="1" applyFont="1" applyBorder="1" applyAlignment="1">
      <alignment horizontal="right" vertical="center" wrapText="1"/>
    </xf>
    <xf numFmtId="4" fontId="6" fillId="0" borderId="12" xfId="0" applyNumberFormat="1" applyFont="1" applyBorder="1" applyAlignment="1">
      <alignment horizontal="right" vertical="center" wrapText="1"/>
    </xf>
    <xf numFmtId="4" fontId="0" fillId="0" borderId="12" xfId="0" applyNumberFormat="1" applyFont="1" applyBorder="1" applyAlignment="1">
      <alignment horizontal="right" vertical="top" wrapText="1"/>
    </xf>
    <xf numFmtId="4" fontId="1" fillId="0" borderId="12" xfId="0" applyNumberFormat="1" applyFont="1" applyBorder="1" applyAlignment="1">
      <alignment horizontal="right" vertical="center" wrapText="1"/>
    </xf>
    <xf numFmtId="4" fontId="8" fillId="0" borderId="12" xfId="0" applyNumberFormat="1" applyFont="1" applyBorder="1" applyAlignment="1">
      <alignment horizontal="center" vertical="center"/>
    </xf>
    <xf numFmtId="4" fontId="4" fillId="0" borderId="19" xfId="0" applyNumberFormat="1" applyFont="1" applyBorder="1" applyAlignment="1">
      <alignment horizontal="center" vertical="center"/>
    </xf>
    <xf numFmtId="174" fontId="0" fillId="0" borderId="12" xfId="0" applyNumberFormat="1" applyFont="1" applyBorder="1" applyAlignment="1">
      <alignment horizontal="center" vertical="center" wrapText="1"/>
    </xf>
    <xf numFmtId="175" fontId="0" fillId="0" borderId="12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right" vertical="top" wrapText="1"/>
    </xf>
    <xf numFmtId="4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174" fontId="0" fillId="0" borderId="12" xfId="0" applyNumberFormat="1" applyBorder="1" applyAlignment="1">
      <alignment wrapText="1"/>
    </xf>
    <xf numFmtId="0" fontId="0" fillId="0" borderId="12" xfId="0" applyBorder="1" applyAlignment="1">
      <alignment vertical="center" wrapText="1"/>
    </xf>
    <xf numFmtId="4" fontId="36" fillId="0" borderId="12" xfId="0" applyNumberFormat="1" applyFont="1" applyBorder="1" applyAlignment="1">
      <alignment/>
    </xf>
    <xf numFmtId="175" fontId="0" fillId="0" borderId="12" xfId="0" applyNumberFormat="1" applyBorder="1" applyAlignment="1">
      <alignment/>
    </xf>
    <xf numFmtId="0" fontId="0" fillId="0" borderId="12" xfId="0" applyNumberFormat="1" applyBorder="1" applyAlignment="1">
      <alignment/>
    </xf>
    <xf numFmtId="4" fontId="0" fillId="0" borderId="12" xfId="0" applyNumberFormat="1" applyBorder="1" applyAlignment="1">
      <alignment horizontal="right"/>
    </xf>
    <xf numFmtId="4" fontId="8" fillId="0" borderId="12" xfId="0" applyNumberFormat="1" applyFont="1" applyBorder="1" applyAlignment="1">
      <alignment horizontal="right"/>
    </xf>
    <xf numFmtId="0" fontId="35" fillId="0" borderId="12" xfId="0" applyFont="1" applyBorder="1" applyAlignment="1">
      <alignment horizontal="center"/>
    </xf>
    <xf numFmtId="2" fontId="0" fillId="0" borderId="12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top" wrapText="1"/>
    </xf>
    <xf numFmtId="4" fontId="0" fillId="0" borderId="0" xfId="0" applyNumberFormat="1" applyAlignment="1">
      <alignment/>
    </xf>
    <xf numFmtId="4" fontId="8" fillId="0" borderId="0" xfId="0" applyNumberFormat="1" applyFont="1" applyAlignment="1">
      <alignment/>
    </xf>
    <xf numFmtId="0" fontId="0" fillId="0" borderId="0" xfId="0" applyAlignment="1">
      <alignment wrapText="1"/>
    </xf>
    <xf numFmtId="1" fontId="3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1" fontId="7" fillId="20" borderId="20" xfId="0" applyNumberFormat="1" applyFont="1" applyFill="1" applyBorder="1" applyAlignment="1">
      <alignment horizontal="center" vertical="center" wrapText="1"/>
    </xf>
    <xf numFmtId="1" fontId="7" fillId="2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 vertical="center"/>
    </xf>
    <xf numFmtId="0" fontId="8" fillId="20" borderId="20" xfId="0" applyFont="1" applyFill="1" applyBorder="1" applyAlignment="1">
      <alignment horizontal="center" vertical="center"/>
    </xf>
    <xf numFmtId="0" fontId="8" fillId="20" borderId="10" xfId="0" applyFont="1" applyFill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/>
    </xf>
    <xf numFmtId="0" fontId="9" fillId="0" borderId="19" xfId="0" applyFont="1" applyBorder="1" applyAlignment="1">
      <alignment vertical="center"/>
    </xf>
    <xf numFmtId="0" fontId="9" fillId="0" borderId="19" xfId="0" applyFont="1" applyBorder="1" applyAlignment="1">
      <alignment vertical="center" wrapText="1"/>
    </xf>
    <xf numFmtId="4" fontId="9" fillId="0" borderId="19" xfId="0" applyNumberFormat="1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4" xfId="0" applyFont="1" applyBorder="1" applyAlignment="1">
      <alignment vertical="center" wrapText="1"/>
    </xf>
    <xf numFmtId="4" fontId="9" fillId="0" borderId="14" xfId="0" applyNumberFormat="1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15" xfId="0" applyFont="1" applyBorder="1" applyAlignment="1">
      <alignment vertical="center" wrapText="1"/>
    </xf>
    <xf numFmtId="4" fontId="9" fillId="0" borderId="15" xfId="0" applyNumberFormat="1" applyFont="1" applyBorder="1" applyAlignment="1">
      <alignment vertical="center"/>
    </xf>
    <xf numFmtId="4" fontId="9" fillId="0" borderId="12" xfId="0" applyNumberFormat="1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49" fontId="14" fillId="0" borderId="20" xfId="0" applyNumberFormat="1" applyFont="1" applyBorder="1" applyAlignment="1">
      <alignment horizontal="center" vertical="center" wrapText="1"/>
    </xf>
    <xf numFmtId="0" fontId="14" fillId="0" borderId="20" xfId="0" applyFont="1" applyBorder="1" applyAlignment="1">
      <alignment horizontal="right" vertical="center"/>
    </xf>
    <xf numFmtId="2" fontId="9" fillId="0" borderId="15" xfId="0" applyNumberFormat="1" applyFont="1" applyBorder="1" applyAlignment="1">
      <alignment vertical="center"/>
    </xf>
    <xf numFmtId="2" fontId="14" fillId="0" borderId="20" xfId="0" applyNumberFormat="1" applyFont="1" applyBorder="1" applyAlignment="1">
      <alignment horizontal="right" vertical="center"/>
    </xf>
    <xf numFmtId="2" fontId="14" fillId="0" borderId="20" xfId="0" applyNumberFormat="1" applyFont="1" applyBorder="1" applyAlignment="1">
      <alignment horizontal="center" vertical="center"/>
    </xf>
    <xf numFmtId="174" fontId="9" fillId="0" borderId="12" xfId="0" applyNumberFormat="1" applyFont="1" applyBorder="1" applyAlignment="1">
      <alignment vertical="top" wrapText="1"/>
    </xf>
    <xf numFmtId="175" fontId="9" fillId="0" borderId="12" xfId="0" applyNumberFormat="1" applyFont="1" applyBorder="1" applyAlignment="1">
      <alignment vertical="top" wrapText="1"/>
    </xf>
    <xf numFmtId="1" fontId="9" fillId="0" borderId="12" xfId="0" applyNumberFormat="1" applyFont="1" applyBorder="1" applyAlignment="1">
      <alignment vertical="top" wrapText="1"/>
    </xf>
    <xf numFmtId="0" fontId="9" fillId="0" borderId="12" xfId="0" applyFont="1" applyBorder="1" applyAlignment="1">
      <alignment vertical="top" wrapText="1"/>
    </xf>
    <xf numFmtId="4" fontId="9" fillId="0" borderId="12" xfId="0" applyNumberFormat="1" applyFont="1" applyBorder="1" applyAlignment="1">
      <alignment vertical="top" wrapText="1"/>
    </xf>
    <xf numFmtId="4" fontId="9" fillId="0" borderId="12" xfId="0" applyNumberFormat="1" applyFont="1" applyBorder="1" applyAlignment="1">
      <alignment horizontal="right" vertical="top" wrapText="1"/>
    </xf>
    <xf numFmtId="4" fontId="7" fillId="0" borderId="12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1" fontId="9" fillId="0" borderId="0" xfId="0" applyNumberFormat="1" applyFont="1" applyAlignment="1">
      <alignment vertical="center"/>
    </xf>
    <xf numFmtId="0" fontId="9" fillId="0" borderId="0" xfId="0" applyFont="1" applyAlignment="1">
      <alignment/>
    </xf>
    <xf numFmtId="0" fontId="37" fillId="0" borderId="0" xfId="0" applyFont="1" applyAlignment="1">
      <alignment vertical="center"/>
    </xf>
    <xf numFmtId="0" fontId="14" fillId="0" borderId="14" xfId="0" applyFont="1" applyBorder="1" applyAlignment="1">
      <alignment vertical="center"/>
    </xf>
    <xf numFmtId="0" fontId="14" fillId="0" borderId="14" xfId="0" applyFont="1" applyBorder="1" applyAlignment="1">
      <alignment vertical="center" wrapText="1"/>
    </xf>
    <xf numFmtId="4" fontId="14" fillId="0" borderId="14" xfId="0" applyNumberFormat="1" applyFont="1" applyBorder="1" applyAlignment="1">
      <alignment horizontal="right" vertical="center"/>
    </xf>
    <xf numFmtId="0" fontId="14" fillId="0" borderId="15" xfId="0" applyFont="1" applyBorder="1" applyAlignment="1">
      <alignment vertical="center"/>
    </xf>
    <xf numFmtId="4" fontId="14" fillId="0" borderId="15" xfId="0" applyNumberFormat="1" applyFont="1" applyBorder="1" applyAlignment="1">
      <alignment vertical="center"/>
    </xf>
    <xf numFmtId="49" fontId="14" fillId="0" borderId="15" xfId="0" applyNumberFormat="1" applyFont="1" applyBorder="1" applyAlignment="1">
      <alignment vertical="center"/>
    </xf>
    <xf numFmtId="0" fontId="14" fillId="0" borderId="16" xfId="0" applyFont="1" applyBorder="1" applyAlignment="1">
      <alignment vertical="center"/>
    </xf>
    <xf numFmtId="4" fontId="14" fillId="0" borderId="16" xfId="0" applyNumberFormat="1" applyFont="1" applyBorder="1" applyAlignment="1">
      <alignment vertical="center"/>
    </xf>
    <xf numFmtId="4" fontId="14" fillId="0" borderId="15" xfId="0" applyNumberFormat="1" applyFont="1" applyBorder="1" applyAlignment="1">
      <alignment horizontal="right" vertical="center"/>
    </xf>
    <xf numFmtId="4" fontId="14" fillId="0" borderId="15" xfId="0" applyNumberFormat="1" applyFont="1" applyBorder="1" applyAlignment="1">
      <alignment horizontal="center" vertical="center"/>
    </xf>
    <xf numFmtId="0" fontId="14" fillId="0" borderId="18" xfId="0" applyFont="1" applyBorder="1" applyAlignment="1">
      <alignment vertical="center"/>
    </xf>
    <xf numFmtId="4" fontId="14" fillId="0" borderId="18" xfId="0" applyNumberFormat="1" applyFont="1" applyBorder="1" applyAlignment="1">
      <alignment horizontal="center" vertical="center"/>
    </xf>
    <xf numFmtId="4" fontId="14" fillId="0" borderId="14" xfId="0" applyNumberFormat="1" applyFont="1" applyBorder="1" applyAlignment="1">
      <alignment vertical="center"/>
    </xf>
    <xf numFmtId="0" fontId="12" fillId="0" borderId="18" xfId="0" applyFont="1" applyBorder="1" applyAlignment="1">
      <alignment vertical="center"/>
    </xf>
    <xf numFmtId="4" fontId="12" fillId="0" borderId="18" xfId="0" applyNumberFormat="1" applyFont="1" applyBorder="1" applyAlignment="1">
      <alignment vertical="center"/>
    </xf>
    <xf numFmtId="0" fontId="14" fillId="0" borderId="19" xfId="0" applyFont="1" applyBorder="1" applyAlignment="1">
      <alignment/>
    </xf>
    <xf numFmtId="4" fontId="14" fillId="0" borderId="19" xfId="0" applyNumberFormat="1" applyFont="1" applyBorder="1" applyAlignment="1">
      <alignment/>
    </xf>
    <xf numFmtId="0" fontId="14" fillId="0" borderId="15" xfId="0" applyFont="1" applyBorder="1" applyAlignment="1">
      <alignment/>
    </xf>
    <xf numFmtId="4" fontId="14" fillId="0" borderId="15" xfId="0" applyNumberFormat="1" applyFont="1" applyBorder="1" applyAlignment="1">
      <alignment/>
    </xf>
    <xf numFmtId="0" fontId="14" fillId="0" borderId="18" xfId="0" applyFont="1" applyBorder="1" applyAlignment="1">
      <alignment/>
    </xf>
    <xf numFmtId="4" fontId="14" fillId="0" borderId="18" xfId="0" applyNumberFormat="1" applyFont="1" applyBorder="1" applyAlignment="1">
      <alignment/>
    </xf>
    <xf numFmtId="4" fontId="14" fillId="0" borderId="12" xfId="0" applyNumberFormat="1" applyFont="1" applyBorder="1" applyAlignment="1">
      <alignment vertical="center"/>
    </xf>
    <xf numFmtId="2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" fontId="0" fillId="0" borderId="12" xfId="0" applyNumberFormat="1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center" vertical="center"/>
    </xf>
    <xf numFmtId="0" fontId="0" fillId="0" borderId="0" xfId="0" applyNumberFormat="1" applyAlignment="1">
      <alignment vertical="center"/>
    </xf>
    <xf numFmtId="0" fontId="2" fillId="0" borderId="0" xfId="0" applyNumberFormat="1" applyFont="1" applyAlignment="1">
      <alignment horizontal="center" vertical="center" wrapText="1"/>
    </xf>
    <xf numFmtId="0" fontId="11" fillId="0" borderId="12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174" fontId="4" fillId="0" borderId="12" xfId="0" applyNumberFormat="1" applyFont="1" applyBorder="1" applyAlignment="1">
      <alignment horizontal="center" vertical="center"/>
    </xf>
    <xf numFmtId="175" fontId="4" fillId="0" borderId="12" xfId="0" applyNumberFormat="1" applyFont="1" applyBorder="1" applyAlignment="1">
      <alignment horizontal="center" vertical="center"/>
    </xf>
    <xf numFmtId="1" fontId="0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8" fillId="20" borderId="20" xfId="0" applyFont="1" applyFill="1" applyBorder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8" fillId="0" borderId="12" xfId="0" applyFont="1" applyBorder="1" applyAlignment="1">
      <alignment horizontal="center" vertical="center"/>
    </xf>
    <xf numFmtId="0" fontId="8" fillId="20" borderId="12" xfId="0" applyFont="1" applyFill="1" applyBorder="1" applyAlignment="1">
      <alignment horizontal="center" vertical="center"/>
    </xf>
    <xf numFmtId="0" fontId="8" fillId="20" borderId="12" xfId="0" applyFont="1" applyFill="1" applyBorder="1" applyAlignment="1">
      <alignment horizontal="center" vertical="center" wrapText="1"/>
    </xf>
    <xf numFmtId="0" fontId="8" fillId="20" borderId="12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7" fillId="20" borderId="12" xfId="0" applyFont="1" applyFill="1" applyBorder="1" applyAlignment="1">
      <alignment horizontal="center" vertical="center" wrapText="1"/>
    </xf>
    <xf numFmtId="0" fontId="10" fillId="20" borderId="12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7" fillId="20" borderId="20" xfId="0" applyFont="1" applyFill="1" applyBorder="1" applyAlignment="1">
      <alignment horizontal="center" vertical="center" wrapText="1"/>
    </xf>
    <xf numFmtId="0" fontId="7" fillId="20" borderId="10" xfId="0" applyFont="1" applyFill="1" applyBorder="1" applyAlignment="1">
      <alignment horizontal="center" vertical="center" wrapText="1"/>
    </xf>
    <xf numFmtId="0" fontId="10" fillId="20" borderId="20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8" fillId="20" borderId="12" xfId="0" applyFont="1" applyFill="1" applyBorder="1" applyAlignment="1">
      <alignment horizontal="center" vertical="center"/>
    </xf>
    <xf numFmtId="0" fontId="8" fillId="20" borderId="20" xfId="0" applyFont="1" applyFill="1" applyBorder="1" applyAlignment="1">
      <alignment horizontal="center" vertical="center"/>
    </xf>
    <xf numFmtId="0" fontId="8" fillId="20" borderId="10" xfId="0" applyFont="1" applyFill="1" applyBorder="1" applyAlignment="1">
      <alignment horizontal="center" vertical="center"/>
    </xf>
    <xf numFmtId="2" fontId="8" fillId="20" borderId="12" xfId="0" applyNumberFormat="1" applyFont="1" applyFill="1" applyBorder="1" applyAlignment="1">
      <alignment horizontal="center" vertical="center" wrapText="1"/>
    </xf>
    <xf numFmtId="2" fontId="8" fillId="20" borderId="12" xfId="0" applyNumberFormat="1" applyFont="1" applyFill="1" applyBorder="1" applyAlignment="1">
      <alignment horizontal="center" vertical="center"/>
    </xf>
    <xf numFmtId="0" fontId="8" fillId="20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26" xfId="0" applyFont="1" applyBorder="1" applyAlignment="1">
      <alignment horizontal="left" vertical="center"/>
    </xf>
    <xf numFmtId="0" fontId="8" fillId="0" borderId="27" xfId="0" applyFont="1" applyBorder="1" applyAlignment="1">
      <alignment horizontal="left" vertical="center"/>
    </xf>
    <xf numFmtId="0" fontId="8" fillId="0" borderId="28" xfId="0" applyFont="1" applyBorder="1" applyAlignment="1">
      <alignment horizontal="left" vertical="center"/>
    </xf>
    <xf numFmtId="0" fontId="8" fillId="2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0" fontId="8" fillId="20" borderId="12" xfId="0" applyNumberFormat="1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2"/>
  <sheetViews>
    <sheetView workbookViewId="0" topLeftCell="A1">
      <selection activeCell="H4" sqref="H4:I4"/>
    </sheetView>
  </sheetViews>
  <sheetFormatPr defaultColWidth="9.140625" defaultRowHeight="12.75"/>
  <cols>
    <col min="1" max="1" width="6.8515625" style="0" customWidth="1"/>
    <col min="2" max="2" width="36.8515625" style="0" customWidth="1"/>
    <col min="3" max="3" width="15.8515625" style="0" customWidth="1"/>
    <col min="4" max="4" width="13.00390625" style="0" customWidth="1"/>
    <col min="5" max="5" width="11.7109375" style="0" customWidth="1"/>
    <col min="6" max="6" width="12.57421875" style="0" customWidth="1"/>
    <col min="7" max="7" width="9.8515625" style="0" customWidth="1"/>
    <col min="8" max="8" width="10.57421875" style="0" customWidth="1"/>
    <col min="9" max="9" width="12.57421875" style="0" customWidth="1"/>
  </cols>
  <sheetData>
    <row r="1" spans="2:9" ht="15.75" customHeight="1">
      <c r="B1" s="16"/>
      <c r="F1" s="90"/>
      <c r="G1" s="90"/>
      <c r="H1" s="179" t="s">
        <v>212</v>
      </c>
      <c r="I1" s="179"/>
    </row>
    <row r="2" spans="2:9" ht="15.75" customHeight="1">
      <c r="B2" s="16"/>
      <c r="F2" s="90"/>
      <c r="G2" s="90"/>
      <c r="H2" s="179" t="s">
        <v>216</v>
      </c>
      <c r="I2" s="179"/>
    </row>
    <row r="3" spans="2:9" ht="15.75" customHeight="1">
      <c r="B3" s="16"/>
      <c r="F3" s="90"/>
      <c r="G3" s="90"/>
      <c r="H3" s="179" t="s">
        <v>210</v>
      </c>
      <c r="I3" s="179"/>
    </row>
    <row r="4" spans="2:9" ht="15.75" customHeight="1">
      <c r="B4" s="16"/>
      <c r="F4" s="90"/>
      <c r="G4" s="90"/>
      <c r="H4" s="179" t="s">
        <v>214</v>
      </c>
      <c r="I4" s="179"/>
    </row>
    <row r="5" ht="12.75">
      <c r="C5" s="1" t="s">
        <v>32</v>
      </c>
    </row>
    <row r="6" spans="1:9" s="17" customFormat="1" ht="15" customHeight="1">
      <c r="A6" s="181" t="s">
        <v>0</v>
      </c>
      <c r="B6" s="181" t="s">
        <v>28</v>
      </c>
      <c r="C6" s="183" t="s">
        <v>193</v>
      </c>
      <c r="D6" s="183"/>
      <c r="E6" s="183"/>
      <c r="F6" s="183"/>
      <c r="G6" s="183"/>
      <c r="H6" s="183"/>
      <c r="I6" s="183"/>
    </row>
    <row r="7" spans="1:9" s="17" customFormat="1" ht="15" customHeight="1">
      <c r="A7" s="181"/>
      <c r="B7" s="181"/>
      <c r="C7" s="182" t="s">
        <v>1</v>
      </c>
      <c r="D7" s="181" t="s">
        <v>75</v>
      </c>
      <c r="E7" s="181"/>
      <c r="F7" s="181"/>
      <c r="G7" s="181"/>
      <c r="H7" s="181"/>
      <c r="I7" s="181"/>
    </row>
    <row r="8" spans="1:9" s="17" customFormat="1" ht="9.75" customHeight="1">
      <c r="A8" s="21"/>
      <c r="B8" s="21"/>
      <c r="C8" s="182"/>
      <c r="D8" s="181" t="s">
        <v>2</v>
      </c>
      <c r="E8" s="181" t="s">
        <v>9</v>
      </c>
      <c r="F8" s="181"/>
      <c r="G8" s="181" t="s">
        <v>7</v>
      </c>
      <c r="H8" s="181" t="s">
        <v>9</v>
      </c>
      <c r="I8" s="181"/>
    </row>
    <row r="9" spans="1:9" s="17" customFormat="1" ht="99.75" customHeight="1">
      <c r="A9" s="21"/>
      <c r="B9" s="21"/>
      <c r="C9" s="182"/>
      <c r="D9" s="181"/>
      <c r="E9" s="21" t="s">
        <v>3</v>
      </c>
      <c r="F9" s="23" t="s">
        <v>4</v>
      </c>
      <c r="G9" s="181"/>
      <c r="H9" s="21" t="s">
        <v>3</v>
      </c>
      <c r="I9" s="23" t="s">
        <v>4</v>
      </c>
    </row>
    <row r="10" spans="1:9" s="19" customFormat="1" ht="12.75" customHeight="1">
      <c r="A10" s="18">
        <v>1</v>
      </c>
      <c r="B10" s="18">
        <v>2</v>
      </c>
      <c r="C10" s="18">
        <v>3</v>
      </c>
      <c r="D10" s="18">
        <v>4</v>
      </c>
      <c r="E10" s="18">
        <v>5</v>
      </c>
      <c r="F10" s="18">
        <v>6</v>
      </c>
      <c r="G10" s="18">
        <v>7</v>
      </c>
      <c r="H10" s="18">
        <v>8</v>
      </c>
      <c r="I10" s="18">
        <v>9</v>
      </c>
    </row>
    <row r="11" spans="1:9" ht="24" customHeight="1">
      <c r="A11" s="60">
        <v>10</v>
      </c>
      <c r="B11" s="78" t="s">
        <v>104</v>
      </c>
      <c r="C11" s="75">
        <v>33000</v>
      </c>
      <c r="D11" s="75">
        <v>33000</v>
      </c>
      <c r="E11" s="75"/>
      <c r="F11" s="75"/>
      <c r="G11" s="75"/>
      <c r="H11" s="75"/>
      <c r="I11" s="75"/>
    </row>
    <row r="12" spans="1:9" ht="75.75" customHeight="1">
      <c r="A12" s="77"/>
      <c r="B12" s="78" t="s">
        <v>93</v>
      </c>
      <c r="C12" s="75">
        <v>3000</v>
      </c>
      <c r="D12" s="75">
        <v>3000</v>
      </c>
      <c r="E12" s="75"/>
      <c r="F12" s="75"/>
      <c r="G12" s="75"/>
      <c r="H12" s="75"/>
      <c r="I12" s="75"/>
    </row>
    <row r="13" spans="1:9" ht="75.75" customHeight="1">
      <c r="A13" s="77"/>
      <c r="B13" s="78" t="s">
        <v>205</v>
      </c>
      <c r="C13" s="75">
        <v>30000</v>
      </c>
      <c r="D13" s="75">
        <v>30000</v>
      </c>
      <c r="E13" s="75"/>
      <c r="F13" s="75"/>
      <c r="G13" s="75"/>
      <c r="H13" s="75"/>
      <c r="I13" s="75"/>
    </row>
    <row r="14" spans="1:9" ht="26.25" customHeight="1">
      <c r="A14" s="77">
        <v>600</v>
      </c>
      <c r="B14" s="78" t="s">
        <v>107</v>
      </c>
      <c r="C14" s="75">
        <v>500</v>
      </c>
      <c r="D14" s="75">
        <v>500</v>
      </c>
      <c r="E14" s="75"/>
      <c r="F14" s="75"/>
      <c r="G14" s="75"/>
      <c r="H14" s="75"/>
      <c r="I14" s="75"/>
    </row>
    <row r="15" spans="1:9" ht="63.75" customHeight="1">
      <c r="A15" s="76"/>
      <c r="B15" s="78" t="s">
        <v>103</v>
      </c>
      <c r="C15" s="75">
        <v>500</v>
      </c>
      <c r="D15" s="75">
        <v>500</v>
      </c>
      <c r="E15" s="75"/>
      <c r="F15" s="75"/>
      <c r="G15" s="75"/>
      <c r="H15" s="75"/>
      <c r="I15" s="75"/>
    </row>
    <row r="16" spans="1:9" ht="48.75" customHeight="1">
      <c r="A16" s="77">
        <v>700</v>
      </c>
      <c r="B16" s="78" t="s">
        <v>147</v>
      </c>
      <c r="C16" s="75">
        <f>SUM(C17+C18+C19)</f>
        <v>90000</v>
      </c>
      <c r="D16" s="75">
        <v>40000</v>
      </c>
      <c r="E16" s="75"/>
      <c r="F16" s="75"/>
      <c r="G16" s="75">
        <v>50000</v>
      </c>
      <c r="H16" s="75"/>
      <c r="I16" s="75"/>
    </row>
    <row r="17" spans="1:9" ht="27" customHeight="1">
      <c r="A17" s="77"/>
      <c r="B17" s="78" t="s">
        <v>194</v>
      </c>
      <c r="C17" s="75">
        <v>15000</v>
      </c>
      <c r="D17" s="75">
        <v>15000</v>
      </c>
      <c r="E17" s="75"/>
      <c r="F17" s="75"/>
      <c r="G17" s="75"/>
      <c r="H17" s="75"/>
      <c r="I17" s="75"/>
    </row>
    <row r="18" spans="1:9" ht="79.5" customHeight="1">
      <c r="A18" s="60"/>
      <c r="B18" s="78" t="s">
        <v>93</v>
      </c>
      <c r="C18" s="75">
        <v>25000</v>
      </c>
      <c r="D18" s="75">
        <v>25000</v>
      </c>
      <c r="E18" s="75"/>
      <c r="F18" s="75"/>
      <c r="G18" s="75"/>
      <c r="H18" s="75"/>
      <c r="I18" s="75"/>
    </row>
    <row r="19" spans="1:9" ht="27" customHeight="1">
      <c r="A19" s="60"/>
      <c r="B19" s="78" t="s">
        <v>94</v>
      </c>
      <c r="C19" s="75">
        <v>50000</v>
      </c>
      <c r="D19" s="75"/>
      <c r="E19" s="75"/>
      <c r="F19" s="75"/>
      <c r="G19" s="75">
        <v>50000</v>
      </c>
      <c r="H19" s="75"/>
      <c r="I19" s="75"/>
    </row>
    <row r="20" spans="1:9" ht="27" customHeight="1">
      <c r="A20" s="60">
        <v>750</v>
      </c>
      <c r="B20" s="78" t="s">
        <v>111</v>
      </c>
      <c r="C20" s="75">
        <f>SUM(C21+C22+C23+C24+C25)</f>
        <v>218513</v>
      </c>
      <c r="D20" s="75">
        <f>SUM(D21:D25)</f>
        <v>218513</v>
      </c>
      <c r="E20" s="75"/>
      <c r="F20" s="75"/>
      <c r="G20" s="75"/>
      <c r="H20" s="75"/>
      <c r="I20" s="75"/>
    </row>
    <row r="21" spans="1:9" ht="55.5" customHeight="1">
      <c r="A21" s="60"/>
      <c r="B21" s="78" t="s">
        <v>95</v>
      </c>
      <c r="C21" s="75">
        <v>47895</v>
      </c>
      <c r="D21" s="75">
        <v>47895</v>
      </c>
      <c r="E21" s="75"/>
      <c r="F21" s="75"/>
      <c r="G21" s="75"/>
      <c r="H21" s="75"/>
      <c r="I21" s="75"/>
    </row>
    <row r="22" spans="1:9" ht="53.25" customHeight="1">
      <c r="A22" s="60"/>
      <c r="B22" s="78" t="s">
        <v>96</v>
      </c>
      <c r="C22" s="75">
        <v>118</v>
      </c>
      <c r="D22" s="75">
        <v>118</v>
      </c>
      <c r="E22" s="75"/>
      <c r="F22" s="75"/>
      <c r="G22" s="75"/>
      <c r="H22" s="75"/>
      <c r="I22" s="75"/>
    </row>
    <row r="23" spans="1:9" ht="19.5" customHeight="1">
      <c r="A23" s="60"/>
      <c r="B23" s="78" t="s">
        <v>76</v>
      </c>
      <c r="C23" s="75">
        <v>150000</v>
      </c>
      <c r="D23" s="75">
        <v>150000</v>
      </c>
      <c r="E23" s="75"/>
      <c r="F23" s="75"/>
      <c r="G23" s="75"/>
      <c r="H23" s="75"/>
      <c r="I23" s="75"/>
    </row>
    <row r="24" spans="1:9" ht="30" customHeight="1">
      <c r="A24" s="60"/>
      <c r="B24" s="78" t="s">
        <v>97</v>
      </c>
      <c r="C24" s="75">
        <v>500</v>
      </c>
      <c r="D24" s="75">
        <v>500</v>
      </c>
      <c r="E24" s="75"/>
      <c r="F24" s="75"/>
      <c r="G24" s="75"/>
      <c r="H24" s="75"/>
      <c r="I24" s="75"/>
    </row>
    <row r="25" spans="1:9" ht="19.5" customHeight="1">
      <c r="A25" s="60"/>
      <c r="B25" s="78" t="s">
        <v>77</v>
      </c>
      <c r="C25" s="75">
        <v>20000</v>
      </c>
      <c r="D25" s="75">
        <v>20000</v>
      </c>
      <c r="E25" s="75"/>
      <c r="F25" s="75"/>
      <c r="G25" s="75"/>
      <c r="H25" s="75"/>
      <c r="I25" s="75"/>
    </row>
    <row r="26" spans="1:9" ht="40.5" customHeight="1">
      <c r="A26" s="60">
        <v>751</v>
      </c>
      <c r="B26" s="78" t="s">
        <v>191</v>
      </c>
      <c r="C26" s="75">
        <v>791</v>
      </c>
      <c r="D26" s="75">
        <v>791</v>
      </c>
      <c r="E26" s="75"/>
      <c r="F26" s="75"/>
      <c r="G26" s="75"/>
      <c r="H26" s="75"/>
      <c r="I26" s="75"/>
    </row>
    <row r="27" spans="1:9" ht="52.5" customHeight="1">
      <c r="A27" s="60"/>
      <c r="B27" s="78" t="s">
        <v>95</v>
      </c>
      <c r="C27" s="75">
        <v>791</v>
      </c>
      <c r="D27" s="75">
        <v>791</v>
      </c>
      <c r="E27" s="75"/>
      <c r="F27" s="75"/>
      <c r="G27" s="75"/>
      <c r="H27" s="75"/>
      <c r="I27" s="75"/>
    </row>
    <row r="28" spans="1:9" ht="52.5" customHeight="1">
      <c r="A28" s="60">
        <v>754</v>
      </c>
      <c r="B28" s="78" t="s">
        <v>189</v>
      </c>
      <c r="C28" s="75">
        <v>200</v>
      </c>
      <c r="D28" s="75">
        <v>200</v>
      </c>
      <c r="E28" s="75"/>
      <c r="F28" s="75"/>
      <c r="G28" s="75"/>
      <c r="H28" s="75"/>
      <c r="I28" s="75"/>
    </row>
    <row r="29" spans="1:9" ht="54.75" customHeight="1">
      <c r="A29" s="60"/>
      <c r="B29" s="78" t="s">
        <v>98</v>
      </c>
      <c r="C29" s="75">
        <v>200</v>
      </c>
      <c r="D29" s="75">
        <v>200</v>
      </c>
      <c r="E29" s="75"/>
      <c r="F29" s="75"/>
      <c r="G29" s="75"/>
      <c r="H29" s="75"/>
      <c r="I29" s="75"/>
    </row>
    <row r="30" spans="1:9" ht="54.75" customHeight="1">
      <c r="A30" s="60">
        <v>756</v>
      </c>
      <c r="B30" s="78" t="s">
        <v>190</v>
      </c>
      <c r="C30" s="75">
        <f>SUM(C31:C43)</f>
        <v>3195314</v>
      </c>
      <c r="D30" s="75">
        <f>D43+D42+D41+D40+D39+D38+D37+D36+D35+D34+D33+D32+D31</f>
        <v>3195314</v>
      </c>
      <c r="E30" s="75"/>
      <c r="F30" s="75"/>
      <c r="G30" s="75"/>
      <c r="H30" s="75"/>
      <c r="I30" s="75"/>
    </row>
    <row r="31" spans="1:9" ht="19.5" customHeight="1">
      <c r="A31" s="60"/>
      <c r="B31" s="78" t="s">
        <v>78</v>
      </c>
      <c r="C31" s="75">
        <v>1768814</v>
      </c>
      <c r="D31" s="75">
        <v>1768814</v>
      </c>
      <c r="E31" s="75"/>
      <c r="F31" s="75"/>
      <c r="G31" s="75"/>
      <c r="H31" s="75"/>
      <c r="I31" s="75"/>
    </row>
    <row r="32" spans="1:9" ht="19.5" customHeight="1">
      <c r="A32" s="60"/>
      <c r="B32" s="78" t="s">
        <v>79</v>
      </c>
      <c r="C32" s="75">
        <v>10000</v>
      </c>
      <c r="D32" s="75">
        <v>10000</v>
      </c>
      <c r="E32" s="75"/>
      <c r="F32" s="75"/>
      <c r="G32" s="75"/>
      <c r="H32" s="75"/>
      <c r="I32" s="75"/>
    </row>
    <row r="33" spans="1:9" ht="19.5" customHeight="1">
      <c r="A33" s="60"/>
      <c r="B33" s="78" t="s">
        <v>80</v>
      </c>
      <c r="C33" s="75">
        <v>810000</v>
      </c>
      <c r="D33" s="75">
        <v>810000</v>
      </c>
      <c r="E33" s="75"/>
      <c r="F33" s="75"/>
      <c r="G33" s="75"/>
      <c r="H33" s="75"/>
      <c r="I33" s="75"/>
    </row>
    <row r="34" spans="1:9" ht="19.5" customHeight="1">
      <c r="A34" s="60"/>
      <c r="B34" s="78" t="s">
        <v>81</v>
      </c>
      <c r="C34" s="75">
        <v>190000</v>
      </c>
      <c r="D34" s="75">
        <v>190000</v>
      </c>
      <c r="E34" s="75"/>
      <c r="F34" s="75"/>
      <c r="G34" s="75"/>
      <c r="H34" s="75"/>
      <c r="I34" s="75"/>
    </row>
    <row r="35" spans="1:9" ht="19.5" customHeight="1">
      <c r="A35" s="60"/>
      <c r="B35" s="78" t="s">
        <v>82</v>
      </c>
      <c r="C35" s="75">
        <v>90000</v>
      </c>
      <c r="D35" s="75">
        <v>90000</v>
      </c>
      <c r="E35" s="75"/>
      <c r="F35" s="75"/>
      <c r="G35" s="75"/>
      <c r="H35" s="75"/>
      <c r="I35" s="75"/>
    </row>
    <row r="36" spans="1:9" ht="19.5" customHeight="1">
      <c r="A36" s="60"/>
      <c r="B36" s="78" t="s">
        <v>83</v>
      </c>
      <c r="C36" s="75">
        <v>45000</v>
      </c>
      <c r="D36" s="75">
        <v>45000</v>
      </c>
      <c r="E36" s="75"/>
      <c r="F36" s="75"/>
      <c r="G36" s="75"/>
      <c r="H36" s="75"/>
      <c r="I36" s="75"/>
    </row>
    <row r="37" spans="1:9" ht="19.5" customHeight="1">
      <c r="A37" s="60"/>
      <c r="B37" s="78" t="s">
        <v>84</v>
      </c>
      <c r="C37" s="75">
        <v>25000</v>
      </c>
      <c r="D37" s="75">
        <v>25000</v>
      </c>
      <c r="E37" s="75"/>
      <c r="F37" s="75"/>
      <c r="G37" s="75"/>
      <c r="H37" s="75"/>
      <c r="I37" s="75"/>
    </row>
    <row r="38" spans="1:9" ht="19.5" customHeight="1">
      <c r="A38" s="60"/>
      <c r="B38" s="78" t="s">
        <v>85</v>
      </c>
      <c r="C38" s="75">
        <v>25000</v>
      </c>
      <c r="D38" s="75">
        <v>25000</v>
      </c>
      <c r="E38" s="75"/>
      <c r="F38" s="75"/>
      <c r="G38" s="75"/>
      <c r="H38" s="75"/>
      <c r="I38" s="75"/>
    </row>
    <row r="39" spans="1:9" ht="19.5" customHeight="1">
      <c r="A39" s="60"/>
      <c r="B39" s="78" t="s">
        <v>86</v>
      </c>
      <c r="C39" s="75">
        <v>30000</v>
      </c>
      <c r="D39" s="75">
        <v>30000</v>
      </c>
      <c r="E39" s="75"/>
      <c r="F39" s="75"/>
      <c r="G39" s="75"/>
      <c r="H39" s="75"/>
      <c r="I39" s="75"/>
    </row>
    <row r="40" spans="1:9" ht="19.5" customHeight="1">
      <c r="A40" s="60"/>
      <c r="B40" s="78" t="s">
        <v>87</v>
      </c>
      <c r="C40" s="75">
        <v>1500</v>
      </c>
      <c r="D40" s="75">
        <v>1500</v>
      </c>
      <c r="E40" s="75"/>
      <c r="F40" s="75"/>
      <c r="G40" s="75"/>
      <c r="H40" s="75"/>
      <c r="I40" s="75"/>
    </row>
    <row r="41" spans="1:9" ht="28.5" customHeight="1">
      <c r="A41" s="60"/>
      <c r="B41" s="78" t="s">
        <v>99</v>
      </c>
      <c r="C41" s="75">
        <v>70000</v>
      </c>
      <c r="D41" s="75">
        <v>70000</v>
      </c>
      <c r="E41" s="75"/>
      <c r="F41" s="75"/>
      <c r="G41" s="75"/>
      <c r="H41" s="75"/>
      <c r="I41" s="75"/>
    </row>
    <row r="42" spans="1:9" ht="19.5" customHeight="1">
      <c r="A42" s="60"/>
      <c r="B42" s="78" t="s">
        <v>88</v>
      </c>
      <c r="C42" s="75">
        <v>125000</v>
      </c>
      <c r="D42" s="75">
        <v>125000</v>
      </c>
      <c r="E42" s="75"/>
      <c r="F42" s="75"/>
      <c r="G42" s="75"/>
      <c r="H42" s="75"/>
      <c r="I42" s="75"/>
    </row>
    <row r="43" spans="1:9" ht="27.75" customHeight="1">
      <c r="A43" s="60"/>
      <c r="B43" s="78" t="s">
        <v>100</v>
      </c>
      <c r="C43" s="75">
        <v>5000</v>
      </c>
      <c r="D43" s="75">
        <v>5000</v>
      </c>
      <c r="E43" s="75"/>
      <c r="F43" s="75"/>
      <c r="G43" s="75"/>
      <c r="H43" s="75"/>
      <c r="I43" s="75"/>
    </row>
    <row r="44" spans="1:9" ht="27.75" customHeight="1">
      <c r="A44" s="60">
        <v>758</v>
      </c>
      <c r="B44" s="78" t="s">
        <v>183</v>
      </c>
      <c r="C44" s="75">
        <v>6398313</v>
      </c>
      <c r="D44" s="75">
        <v>6398313</v>
      </c>
      <c r="E44" s="75"/>
      <c r="F44" s="75"/>
      <c r="G44" s="75"/>
      <c r="H44" s="75"/>
      <c r="I44" s="75"/>
    </row>
    <row r="45" spans="1:9" ht="19.5" customHeight="1">
      <c r="A45" s="60"/>
      <c r="B45" s="78" t="s">
        <v>89</v>
      </c>
      <c r="C45" s="75">
        <v>6398313</v>
      </c>
      <c r="D45" s="75">
        <v>6398313</v>
      </c>
      <c r="E45" s="75"/>
      <c r="F45" s="75"/>
      <c r="G45" s="75"/>
      <c r="H45" s="75"/>
      <c r="I45" s="75"/>
    </row>
    <row r="46" spans="1:9" ht="19.5" customHeight="1">
      <c r="A46" s="60">
        <v>801</v>
      </c>
      <c r="B46" s="78" t="s">
        <v>126</v>
      </c>
      <c r="C46" s="75">
        <v>104706</v>
      </c>
      <c r="D46" s="75">
        <v>104706</v>
      </c>
      <c r="E46" s="75"/>
      <c r="F46" s="75"/>
      <c r="G46" s="75"/>
      <c r="H46" s="75"/>
      <c r="I46" s="75"/>
    </row>
    <row r="47" spans="1:9" ht="19.5" customHeight="1">
      <c r="A47" s="60"/>
      <c r="B47" s="78" t="s">
        <v>76</v>
      </c>
      <c r="C47" s="75">
        <v>14706</v>
      </c>
      <c r="D47" s="75">
        <v>14706</v>
      </c>
      <c r="E47" s="75"/>
      <c r="F47" s="75"/>
      <c r="G47" s="75"/>
      <c r="H47" s="75"/>
      <c r="I47" s="75"/>
    </row>
    <row r="48" spans="1:9" ht="19.5" customHeight="1">
      <c r="A48" s="60"/>
      <c r="B48" s="78" t="s">
        <v>90</v>
      </c>
      <c r="C48" s="75">
        <v>90000</v>
      </c>
      <c r="D48" s="75">
        <v>90000</v>
      </c>
      <c r="E48" s="75"/>
      <c r="F48" s="75"/>
      <c r="G48" s="75"/>
      <c r="H48" s="75"/>
      <c r="I48" s="75"/>
    </row>
    <row r="49" spans="1:9" ht="19.5" customHeight="1">
      <c r="A49" s="60">
        <v>852</v>
      </c>
      <c r="B49" s="78" t="s">
        <v>138</v>
      </c>
      <c r="C49" s="75">
        <f>C50+C51+C52</f>
        <v>1527600</v>
      </c>
      <c r="D49" s="75">
        <f>SUM(D50:D52)</f>
        <v>1527600</v>
      </c>
      <c r="E49" s="75"/>
      <c r="F49" s="75"/>
      <c r="G49" s="75"/>
      <c r="H49" s="76"/>
      <c r="I49" s="75"/>
    </row>
    <row r="50" spans="1:9" ht="19.5" customHeight="1">
      <c r="A50" s="60"/>
      <c r="B50" s="78" t="s">
        <v>91</v>
      </c>
      <c r="C50" s="75">
        <v>10000</v>
      </c>
      <c r="D50" s="75">
        <v>10000</v>
      </c>
      <c r="E50" s="75"/>
      <c r="F50" s="75"/>
      <c r="G50" s="75"/>
      <c r="H50" s="76"/>
      <c r="I50" s="75"/>
    </row>
    <row r="51" spans="1:9" ht="53.25" customHeight="1">
      <c r="A51" s="60"/>
      <c r="B51" s="78" t="s">
        <v>101</v>
      </c>
      <c r="C51" s="75">
        <v>1404500</v>
      </c>
      <c r="D51" s="75">
        <v>1404500</v>
      </c>
      <c r="E51" s="75"/>
      <c r="F51" s="75"/>
      <c r="G51" s="75"/>
      <c r="H51" s="75"/>
      <c r="I51" s="75"/>
    </row>
    <row r="52" spans="1:9" ht="38.25" customHeight="1">
      <c r="A52" s="60"/>
      <c r="B52" s="78" t="s">
        <v>102</v>
      </c>
      <c r="C52" s="75">
        <v>113100</v>
      </c>
      <c r="D52" s="75">
        <v>113100</v>
      </c>
      <c r="E52" s="75"/>
      <c r="F52" s="75"/>
      <c r="G52" s="75"/>
      <c r="H52" s="75"/>
      <c r="I52" s="75"/>
    </row>
    <row r="53" spans="1:9" ht="38.25" customHeight="1">
      <c r="A53" s="60">
        <v>854</v>
      </c>
      <c r="B53" s="78" t="s">
        <v>144</v>
      </c>
      <c r="C53" s="75">
        <v>25000</v>
      </c>
      <c r="D53" s="75">
        <v>25000</v>
      </c>
      <c r="E53" s="75"/>
      <c r="F53" s="75"/>
      <c r="G53" s="75"/>
      <c r="H53" s="75"/>
      <c r="I53" s="75"/>
    </row>
    <row r="54" spans="1:9" ht="19.5" customHeight="1">
      <c r="A54" s="60"/>
      <c r="B54" s="78" t="s">
        <v>90</v>
      </c>
      <c r="C54" s="75">
        <v>25000</v>
      </c>
      <c r="D54" s="75">
        <v>25000</v>
      </c>
      <c r="E54" s="75"/>
      <c r="F54" s="75"/>
      <c r="G54" s="75"/>
      <c r="H54" s="75"/>
      <c r="I54" s="75"/>
    </row>
    <row r="55" spans="1:9" ht="25.5" customHeight="1">
      <c r="A55" s="60">
        <v>900</v>
      </c>
      <c r="B55" s="78" t="s">
        <v>147</v>
      </c>
      <c r="C55" s="75">
        <v>15000</v>
      </c>
      <c r="D55" s="75">
        <v>15000</v>
      </c>
      <c r="E55" s="75"/>
      <c r="F55" s="75"/>
      <c r="G55" s="75"/>
      <c r="H55" s="79"/>
      <c r="I55" s="75"/>
    </row>
    <row r="56" spans="1:9" ht="25.5" customHeight="1">
      <c r="A56" s="60"/>
      <c r="B56" s="78" t="s">
        <v>76</v>
      </c>
      <c r="C56" s="75">
        <v>10000</v>
      </c>
      <c r="D56" s="75">
        <v>10000</v>
      </c>
      <c r="E56" s="75"/>
      <c r="F56" s="75"/>
      <c r="G56" s="75"/>
      <c r="H56" s="79"/>
      <c r="I56" s="75"/>
    </row>
    <row r="57" spans="1:9" ht="14.25" customHeight="1">
      <c r="A57" s="60"/>
      <c r="B57" s="78" t="s">
        <v>90</v>
      </c>
      <c r="C57" s="75">
        <v>5000</v>
      </c>
      <c r="D57" s="75">
        <v>5000</v>
      </c>
      <c r="E57" s="75"/>
      <c r="F57" s="75"/>
      <c r="G57" s="75"/>
      <c r="H57" s="75"/>
      <c r="I57" s="75"/>
    </row>
    <row r="58" spans="1:9" s="20" customFormat="1" ht="19.5" customHeight="1">
      <c r="A58" s="180" t="s">
        <v>27</v>
      </c>
      <c r="B58" s="180"/>
      <c r="C58" s="61">
        <f>SUM(C11+C14+C16+C20+C26+C28+C30+C44+C46+C49+C53+C55)</f>
        <v>11608937</v>
      </c>
      <c r="D58" s="61">
        <f>D55+D53+D49+D46+D44+D30+D28+D26+D20+D16+D14+D11</f>
        <v>11558937</v>
      </c>
      <c r="E58" s="61"/>
      <c r="F58" s="61"/>
      <c r="G58" s="61">
        <f>G19</f>
        <v>50000</v>
      </c>
      <c r="H58" s="61"/>
      <c r="I58" s="61"/>
    </row>
    <row r="59" ht="12.75">
      <c r="B59" s="3"/>
    </row>
    <row r="60" spans="1:2" ht="12.75">
      <c r="A60" s="5"/>
      <c r="B60" s="3"/>
    </row>
    <row r="61" ht="12.75">
      <c r="B61" s="3"/>
    </row>
    <row r="62" ht="12.75">
      <c r="B62" s="3"/>
    </row>
    <row r="63" ht="12.75">
      <c r="B63" s="3"/>
    </row>
    <row r="64" ht="12.75">
      <c r="B64" s="3"/>
    </row>
    <row r="65" ht="12.75">
      <c r="B65" s="3"/>
    </row>
    <row r="66" ht="12.75">
      <c r="B66" s="3"/>
    </row>
    <row r="67" ht="12.75">
      <c r="B67" s="3"/>
    </row>
    <row r="68" ht="12.75">
      <c r="B68" s="3"/>
    </row>
    <row r="69" ht="12.75">
      <c r="B69" s="3"/>
    </row>
    <row r="70" ht="12.75">
      <c r="B70" s="3"/>
    </row>
    <row r="71" ht="12.75">
      <c r="B71" s="3"/>
    </row>
    <row r="72" ht="12.75">
      <c r="B72" s="3"/>
    </row>
    <row r="73" ht="12.75">
      <c r="B73" s="3"/>
    </row>
    <row r="74" ht="12.75">
      <c r="B74" s="3"/>
    </row>
    <row r="75" ht="12.75">
      <c r="B75" s="3"/>
    </row>
    <row r="76" ht="12.75">
      <c r="B76" s="3"/>
    </row>
    <row r="77" ht="12.75">
      <c r="B77" s="3"/>
    </row>
    <row r="78" ht="12.75">
      <c r="B78" s="3"/>
    </row>
    <row r="79" ht="12.75">
      <c r="B79" s="3"/>
    </row>
    <row r="80" ht="12.75">
      <c r="B80" s="3"/>
    </row>
    <row r="81" ht="12.75">
      <c r="B81" s="3"/>
    </row>
    <row r="82" ht="12.75">
      <c r="B82" s="3"/>
    </row>
    <row r="83" ht="12.75">
      <c r="B83" s="3"/>
    </row>
    <row r="84" ht="12.75">
      <c r="B84" s="3"/>
    </row>
    <row r="85" ht="12.75">
      <c r="B85" s="3"/>
    </row>
    <row r="86" ht="12.75">
      <c r="B86" s="3"/>
    </row>
    <row r="87" ht="12.75">
      <c r="B87" s="3"/>
    </row>
    <row r="88" ht="12.75">
      <c r="B88" s="3"/>
    </row>
    <row r="89" ht="12.75">
      <c r="B89" s="3"/>
    </row>
    <row r="90" ht="12.75">
      <c r="B90" s="3"/>
    </row>
    <row r="91" ht="12.75">
      <c r="B91" s="3"/>
    </row>
    <row r="92" ht="12.75">
      <c r="B92" s="3"/>
    </row>
  </sheetData>
  <mergeCells count="14">
    <mergeCell ref="H3:I3"/>
    <mergeCell ref="A6:A7"/>
    <mergeCell ref="B6:B7"/>
    <mergeCell ref="C6:I6"/>
    <mergeCell ref="H1:I1"/>
    <mergeCell ref="A58:B58"/>
    <mergeCell ref="G8:G9"/>
    <mergeCell ref="H8:I8"/>
    <mergeCell ref="D8:D9"/>
    <mergeCell ref="E8:F8"/>
    <mergeCell ref="C7:C9"/>
    <mergeCell ref="D7:I7"/>
    <mergeCell ref="H2:I2"/>
    <mergeCell ref="H4:I4"/>
  </mergeCells>
  <printOptions/>
  <pageMargins left="0.7874015748031497" right="0.7874015748031497" top="0.9448818897637796" bottom="0.98425196850393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4:L34"/>
  <sheetViews>
    <sheetView tabSelected="1" zoomScalePageLayoutView="0" workbookViewId="0" topLeftCell="A1">
      <selection activeCell="L12" sqref="L12"/>
    </sheetView>
  </sheetViews>
  <sheetFormatPr defaultColWidth="9.140625" defaultRowHeight="12.75"/>
  <cols>
    <col min="1" max="1" width="3.140625" style="3" customWidth="1"/>
    <col min="2" max="2" width="4.57421875" style="162" customWidth="1"/>
    <col min="3" max="3" width="6.8515625" style="3" customWidth="1"/>
    <col min="4" max="4" width="5.28125" style="3" customWidth="1"/>
    <col min="5" max="5" width="25.140625" style="3" customWidth="1"/>
    <col min="6" max="7" width="12.00390625" style="3" customWidth="1"/>
    <col min="8" max="8" width="11.421875" style="3" customWidth="1"/>
    <col min="9" max="9" width="12.57421875" style="3" customWidth="1"/>
    <col min="10" max="10" width="11.8515625" style="3" customWidth="1"/>
    <col min="11" max="12" width="13.28125" style="3" customWidth="1"/>
    <col min="13" max="16384" width="9.140625" style="3" customWidth="1"/>
  </cols>
  <sheetData>
    <row r="3" ht="6.75" customHeight="1"/>
    <row r="4" spans="1:12" ht="18">
      <c r="A4" s="200" t="s">
        <v>203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</row>
    <row r="5" spans="1:12" ht="10.5" customHeight="1">
      <c r="A5" s="32"/>
      <c r="B5" s="163"/>
      <c r="C5" s="32"/>
      <c r="D5" s="32"/>
      <c r="E5" s="32"/>
      <c r="F5" s="32"/>
      <c r="G5" s="32"/>
      <c r="H5" s="32"/>
      <c r="I5" s="32"/>
      <c r="J5" s="32"/>
      <c r="K5" s="32"/>
      <c r="L5" s="29"/>
    </row>
    <row r="6" spans="1:12" s="57" customFormat="1" ht="19.5" customHeight="1">
      <c r="A6" s="194" t="s">
        <v>33</v>
      </c>
      <c r="B6" s="207" t="s">
        <v>0</v>
      </c>
      <c r="C6" s="194" t="s">
        <v>65</v>
      </c>
      <c r="D6" s="27"/>
      <c r="E6" s="199" t="s">
        <v>74</v>
      </c>
      <c r="F6" s="199" t="s">
        <v>66</v>
      </c>
      <c r="G6" s="199" t="s">
        <v>67</v>
      </c>
      <c r="H6" s="199"/>
      <c r="I6" s="199"/>
      <c r="J6" s="199"/>
      <c r="K6" s="199"/>
      <c r="L6" s="199" t="s">
        <v>68</v>
      </c>
    </row>
    <row r="7" spans="1:12" s="57" customFormat="1" ht="19.5" customHeight="1">
      <c r="A7" s="194"/>
      <c r="B7" s="207"/>
      <c r="C7" s="194"/>
      <c r="D7" s="27"/>
      <c r="E7" s="199"/>
      <c r="F7" s="199"/>
      <c r="G7" s="199" t="s">
        <v>204</v>
      </c>
      <c r="H7" s="199" t="s">
        <v>69</v>
      </c>
      <c r="I7" s="199"/>
      <c r="J7" s="199"/>
      <c r="K7" s="199"/>
      <c r="L7" s="199"/>
    </row>
    <row r="8" spans="1:12" s="57" customFormat="1" ht="29.25" customHeight="1">
      <c r="A8" s="194"/>
      <c r="B8" s="207"/>
      <c r="C8" s="194"/>
      <c r="D8" s="27" t="s">
        <v>219</v>
      </c>
      <c r="E8" s="199"/>
      <c r="F8" s="199"/>
      <c r="G8" s="199"/>
      <c r="H8" s="199" t="s">
        <v>70</v>
      </c>
      <c r="I8" s="199" t="s">
        <v>71</v>
      </c>
      <c r="J8" s="199" t="s">
        <v>72</v>
      </c>
      <c r="K8" s="199" t="s">
        <v>73</v>
      </c>
      <c r="L8" s="199"/>
    </row>
    <row r="9" spans="1:12" s="57" customFormat="1" ht="19.5" customHeight="1">
      <c r="A9" s="194"/>
      <c r="B9" s="207"/>
      <c r="C9" s="194"/>
      <c r="D9" s="27"/>
      <c r="E9" s="199"/>
      <c r="F9" s="199"/>
      <c r="G9" s="199"/>
      <c r="H9" s="199"/>
      <c r="I9" s="199"/>
      <c r="J9" s="199"/>
      <c r="K9" s="199"/>
      <c r="L9" s="199"/>
    </row>
    <row r="10" spans="1:12" s="57" customFormat="1" ht="19.5" customHeight="1">
      <c r="A10" s="194"/>
      <c r="B10" s="207"/>
      <c r="C10" s="194"/>
      <c r="D10" s="27"/>
      <c r="E10" s="199"/>
      <c r="F10" s="199"/>
      <c r="G10" s="199"/>
      <c r="H10" s="199"/>
      <c r="I10" s="199"/>
      <c r="J10" s="199"/>
      <c r="K10" s="199"/>
      <c r="L10" s="199"/>
    </row>
    <row r="11" spans="1:12" ht="7.5" customHeight="1">
      <c r="A11" s="157"/>
      <c r="B11" s="164">
        <v>2</v>
      </c>
      <c r="C11" s="31">
        <v>3</v>
      </c>
      <c r="D11" s="31"/>
      <c r="E11" s="31">
        <v>5</v>
      </c>
      <c r="F11" s="31">
        <v>6</v>
      </c>
      <c r="G11" s="31">
        <v>7</v>
      </c>
      <c r="H11" s="31">
        <v>8</v>
      </c>
      <c r="I11" s="31">
        <v>9</v>
      </c>
      <c r="J11" s="31">
        <v>10</v>
      </c>
      <c r="K11" s="31">
        <v>11</v>
      </c>
      <c r="L11" s="31">
        <v>12</v>
      </c>
    </row>
    <row r="12" spans="1:12" ht="30.75" customHeight="1">
      <c r="A12" s="159">
        <v>1</v>
      </c>
      <c r="B12" s="167">
        <v>10</v>
      </c>
      <c r="C12" s="154"/>
      <c r="D12" s="154"/>
      <c r="E12" s="154" t="s">
        <v>104</v>
      </c>
      <c r="F12" s="154" t="s">
        <v>244</v>
      </c>
      <c r="G12" s="154" t="s">
        <v>245</v>
      </c>
      <c r="H12" s="154" t="s">
        <v>245</v>
      </c>
      <c r="I12" s="154"/>
      <c r="J12" s="154"/>
      <c r="K12" s="154"/>
      <c r="L12" s="154"/>
    </row>
    <row r="13" spans="1:12" ht="21.75" customHeight="1">
      <c r="A13" s="158"/>
      <c r="B13" s="165"/>
      <c r="C13" s="168">
        <v>1010</v>
      </c>
      <c r="D13" s="154"/>
      <c r="E13" s="154" t="s">
        <v>240</v>
      </c>
      <c r="F13" s="154" t="s">
        <v>245</v>
      </c>
      <c r="G13" s="154" t="s">
        <v>245</v>
      </c>
      <c r="H13" s="154" t="s">
        <v>245</v>
      </c>
      <c r="I13" s="154"/>
      <c r="J13" s="154"/>
      <c r="K13" s="154"/>
      <c r="L13" s="154"/>
    </row>
    <row r="14" spans="1:12" ht="23.25" customHeight="1">
      <c r="A14" s="158"/>
      <c r="B14" s="165"/>
      <c r="C14" s="154"/>
      <c r="D14" s="154">
        <v>6050</v>
      </c>
      <c r="E14" s="170" t="s">
        <v>241</v>
      </c>
      <c r="F14" s="154" t="s">
        <v>245</v>
      </c>
      <c r="G14" s="154" t="s">
        <v>245</v>
      </c>
      <c r="H14" s="154" t="s">
        <v>245</v>
      </c>
      <c r="I14" s="154"/>
      <c r="J14" s="154"/>
      <c r="K14" s="154"/>
      <c r="L14" s="154"/>
    </row>
    <row r="15" spans="1:12" ht="20.25" customHeight="1">
      <c r="A15" s="154">
        <v>2</v>
      </c>
      <c r="B15" s="165">
        <v>600</v>
      </c>
      <c r="C15" s="154"/>
      <c r="D15" s="154"/>
      <c r="E15" s="154" t="s">
        <v>242</v>
      </c>
      <c r="F15" s="154" t="s">
        <v>246</v>
      </c>
      <c r="G15" s="154" t="s">
        <v>246</v>
      </c>
      <c r="H15" s="154" t="s">
        <v>246</v>
      </c>
      <c r="I15" s="154"/>
      <c r="J15" s="154"/>
      <c r="K15" s="154"/>
      <c r="L15" s="154"/>
    </row>
    <row r="16" spans="1:12" ht="20.25" customHeight="1">
      <c r="A16" s="154"/>
      <c r="B16" s="165"/>
      <c r="C16" s="154">
        <v>60016</v>
      </c>
      <c r="D16" s="154"/>
      <c r="E16" s="154" t="s">
        <v>108</v>
      </c>
      <c r="F16" s="154" t="s">
        <v>246</v>
      </c>
      <c r="G16" s="154" t="s">
        <v>246</v>
      </c>
      <c r="H16" s="154" t="s">
        <v>246</v>
      </c>
      <c r="I16" s="154"/>
      <c r="J16" s="154"/>
      <c r="K16" s="154"/>
      <c r="L16" s="154"/>
    </row>
    <row r="17" spans="1:12" ht="30" customHeight="1">
      <c r="A17" s="154"/>
      <c r="B17" s="165"/>
      <c r="D17" s="154">
        <v>6050</v>
      </c>
      <c r="E17" s="170" t="s">
        <v>241</v>
      </c>
      <c r="F17" s="154" t="s">
        <v>246</v>
      </c>
      <c r="G17" s="154" t="s">
        <v>246</v>
      </c>
      <c r="H17" s="154" t="s">
        <v>246</v>
      </c>
      <c r="I17" s="154"/>
      <c r="J17" s="154"/>
      <c r="K17" s="154"/>
      <c r="L17" s="154"/>
    </row>
    <row r="18" spans="1:12" ht="27" customHeight="1">
      <c r="A18" s="158">
        <v>3</v>
      </c>
      <c r="B18" s="166">
        <v>750</v>
      </c>
      <c r="C18" s="154"/>
      <c r="D18" s="169"/>
      <c r="E18" s="160" t="s">
        <v>111</v>
      </c>
      <c r="F18" s="161">
        <v>115000</v>
      </c>
      <c r="G18" s="161">
        <v>115000</v>
      </c>
      <c r="H18" s="161">
        <v>115000</v>
      </c>
      <c r="I18" s="158"/>
      <c r="J18" s="58"/>
      <c r="K18" s="158"/>
      <c r="L18" s="160"/>
    </row>
    <row r="19" spans="1:12" ht="27" customHeight="1">
      <c r="A19" s="158"/>
      <c r="B19" s="166"/>
      <c r="C19" s="154">
        <v>75095</v>
      </c>
      <c r="D19" s="169"/>
      <c r="E19" s="160" t="s">
        <v>114</v>
      </c>
      <c r="F19" s="161">
        <v>115000</v>
      </c>
      <c r="G19" s="161">
        <v>115000</v>
      </c>
      <c r="H19" s="161">
        <v>115000</v>
      </c>
      <c r="I19" s="158"/>
      <c r="J19" s="58"/>
      <c r="K19" s="158"/>
      <c r="L19" s="160"/>
    </row>
    <row r="20" spans="1:12" ht="37.5" customHeight="1">
      <c r="A20" s="158"/>
      <c r="B20" s="166"/>
      <c r="C20" s="154"/>
      <c r="D20" s="169">
        <v>6060</v>
      </c>
      <c r="E20" s="160" t="s">
        <v>243</v>
      </c>
      <c r="F20" s="161">
        <v>115000</v>
      </c>
      <c r="G20" s="161">
        <v>115000</v>
      </c>
      <c r="H20" s="161">
        <v>115000</v>
      </c>
      <c r="I20" s="158"/>
      <c r="J20" s="58"/>
      <c r="K20" s="158"/>
      <c r="L20" s="160"/>
    </row>
    <row r="21" spans="1:12" ht="24" customHeight="1">
      <c r="A21" s="158">
        <v>4</v>
      </c>
      <c r="B21" s="166">
        <v>801</v>
      </c>
      <c r="C21" s="154"/>
      <c r="D21" s="169"/>
      <c r="E21" s="160" t="s">
        <v>126</v>
      </c>
      <c r="F21" s="161" t="s">
        <v>247</v>
      </c>
      <c r="G21" s="161" t="s">
        <v>247</v>
      </c>
      <c r="H21" s="161" t="s">
        <v>247</v>
      </c>
      <c r="I21" s="158"/>
      <c r="J21" s="58"/>
      <c r="K21" s="158"/>
      <c r="L21" s="160"/>
    </row>
    <row r="22" spans="1:12" ht="21" customHeight="1">
      <c r="A22" s="158"/>
      <c r="B22" s="166"/>
      <c r="C22" s="154">
        <v>80101</v>
      </c>
      <c r="D22" s="169"/>
      <c r="E22" s="160" t="s">
        <v>128</v>
      </c>
      <c r="F22" s="161" t="s">
        <v>247</v>
      </c>
      <c r="G22" s="161" t="s">
        <v>247</v>
      </c>
      <c r="H22" s="161" t="s">
        <v>247</v>
      </c>
      <c r="I22" s="158"/>
      <c r="J22" s="58"/>
      <c r="K22" s="158"/>
      <c r="L22" s="160"/>
    </row>
    <row r="23" spans="1:12" ht="21" customHeight="1">
      <c r="A23" s="158"/>
      <c r="B23" s="166"/>
      <c r="C23" s="154"/>
      <c r="D23" s="169">
        <v>6050</v>
      </c>
      <c r="E23" s="160" t="s">
        <v>248</v>
      </c>
      <c r="F23" s="161" t="s">
        <v>247</v>
      </c>
      <c r="G23" s="161" t="s">
        <v>247</v>
      </c>
      <c r="H23" s="161" t="s">
        <v>247</v>
      </c>
      <c r="I23" s="158"/>
      <c r="J23" s="58"/>
      <c r="K23" s="158"/>
      <c r="L23" s="160"/>
    </row>
    <row r="24" spans="1:12" ht="22.5" customHeight="1">
      <c r="A24" s="206" t="s">
        <v>1</v>
      </c>
      <c r="B24" s="206"/>
      <c r="C24" s="206"/>
      <c r="D24" s="206"/>
      <c r="E24" s="206"/>
      <c r="F24" s="155" t="s">
        <v>249</v>
      </c>
      <c r="G24" s="155" t="s">
        <v>249</v>
      </c>
      <c r="H24" s="155" t="s">
        <v>249</v>
      </c>
      <c r="I24" s="156"/>
      <c r="J24" s="156"/>
      <c r="K24" s="156"/>
      <c r="L24" s="153" t="s">
        <v>54</v>
      </c>
    </row>
    <row r="31" ht="12.75">
      <c r="G31" s="151"/>
    </row>
    <row r="34" ht="12.75">
      <c r="E34" s="152"/>
    </row>
  </sheetData>
  <sheetProtection/>
  <mergeCells count="15">
    <mergeCell ref="A4:L4"/>
    <mergeCell ref="A6:A10"/>
    <mergeCell ref="B6:B10"/>
    <mergeCell ref="C6:C10"/>
    <mergeCell ref="E6:E10"/>
    <mergeCell ref="F6:F10"/>
    <mergeCell ref="G6:K6"/>
    <mergeCell ref="L6:L10"/>
    <mergeCell ref="J8:J10"/>
    <mergeCell ref="G7:G10"/>
    <mergeCell ref="A24:E24"/>
    <mergeCell ref="H8:H10"/>
    <mergeCell ref="I8:I10"/>
    <mergeCell ref="H7:K7"/>
    <mergeCell ref="K8:K10"/>
  </mergeCells>
  <printOptions/>
  <pageMargins left="0.75" right="0.75" top="1" bottom="0.47" header="0.5" footer="0.5"/>
  <pageSetup horizontalDpi="600" verticalDpi="600" orientation="landscape" paperSize="9" r:id="rId1"/>
  <headerFooter alignWithMargins="0">
    <oddHeader>&amp;RZałącznik Nr 3
do Uchwały Nr  37/IX/2011
Rady Gminy Nowe Miasto 
z dnia 15 lipca 2011 roku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03"/>
  <sheetViews>
    <sheetView zoomScalePageLayoutView="0" workbookViewId="0" topLeftCell="A1">
      <selection activeCell="A5" sqref="A5:IV5"/>
    </sheetView>
  </sheetViews>
  <sheetFormatPr defaultColWidth="9.140625" defaultRowHeight="12.75"/>
  <cols>
    <col min="1" max="1" width="6.8515625" style="0" customWidth="1"/>
    <col min="2" max="2" width="9.57421875" style="0" customWidth="1"/>
    <col min="3" max="3" width="27.421875" style="0" customWidth="1"/>
    <col min="4" max="4" width="16.140625" style="0" customWidth="1"/>
    <col min="5" max="5" width="13.421875" style="0" customWidth="1"/>
    <col min="6" max="6" width="12.28125" style="0" customWidth="1"/>
    <col min="7" max="7" width="11.7109375" style="0" bestFit="1" customWidth="1"/>
    <col min="8" max="8" width="12.7109375" style="0" bestFit="1" customWidth="1"/>
  </cols>
  <sheetData>
    <row r="1" spans="3:6" ht="12.75">
      <c r="C1" s="24"/>
      <c r="D1" s="7"/>
      <c r="E1" s="179" t="s">
        <v>215</v>
      </c>
      <c r="F1" s="179"/>
    </row>
    <row r="2" spans="3:6" ht="12.75">
      <c r="C2" s="24"/>
      <c r="D2" s="7"/>
      <c r="E2" s="179" t="s">
        <v>213</v>
      </c>
      <c r="F2" s="179"/>
    </row>
    <row r="3" spans="3:6" ht="12.75">
      <c r="C3" s="24"/>
      <c r="D3" s="7"/>
      <c r="E3" s="179" t="s">
        <v>210</v>
      </c>
      <c r="F3" s="179"/>
    </row>
    <row r="4" spans="3:6" ht="13.5" customHeight="1">
      <c r="C4" s="16" t="s">
        <v>30</v>
      </c>
      <c r="E4" s="179" t="s">
        <v>214</v>
      </c>
      <c r="F4" s="179"/>
    </row>
    <row r="5" spans="3:9" ht="12.75">
      <c r="C5" t="s">
        <v>31</v>
      </c>
      <c r="H5" s="184"/>
      <c r="I5" s="184"/>
    </row>
    <row r="6" spans="1:9" s="17" customFormat="1" ht="15" customHeight="1">
      <c r="A6" s="181" t="s">
        <v>0</v>
      </c>
      <c r="B6" s="181" t="s">
        <v>6</v>
      </c>
      <c r="C6" s="181" t="s">
        <v>8</v>
      </c>
      <c r="D6" s="183" t="s">
        <v>196</v>
      </c>
      <c r="E6" s="183"/>
      <c r="F6" s="183"/>
      <c r="H6" s="184"/>
      <c r="I6" s="184"/>
    </row>
    <row r="7" spans="1:9" s="17" customFormat="1" ht="15" customHeight="1">
      <c r="A7" s="181"/>
      <c r="B7" s="181"/>
      <c r="C7" s="181"/>
      <c r="D7" s="182" t="s">
        <v>1</v>
      </c>
      <c r="E7" s="181" t="s">
        <v>75</v>
      </c>
      <c r="F7" s="181"/>
      <c r="H7" s="184"/>
      <c r="I7" s="184"/>
    </row>
    <row r="8" spans="1:6" s="17" customFormat="1" ht="93" customHeight="1">
      <c r="A8" s="21"/>
      <c r="B8" s="21"/>
      <c r="C8" s="21"/>
      <c r="D8" s="182"/>
      <c r="E8" s="21" t="s">
        <v>2</v>
      </c>
      <c r="F8" s="22" t="s">
        <v>7</v>
      </c>
    </row>
    <row r="9" spans="1:6" s="19" customFormat="1" ht="7.5" customHeight="1">
      <c r="A9" s="18">
        <v>1</v>
      </c>
      <c r="B9" s="18">
        <v>2</v>
      </c>
      <c r="C9" s="18">
        <v>3</v>
      </c>
      <c r="D9" s="18">
        <v>4</v>
      </c>
      <c r="E9" s="18">
        <v>5</v>
      </c>
      <c r="F9" s="18">
        <v>6</v>
      </c>
    </row>
    <row r="10" spans="1:6" ht="19.5" customHeight="1">
      <c r="A10" s="60">
        <v>10</v>
      </c>
      <c r="B10" s="60"/>
      <c r="C10" s="78" t="s">
        <v>104</v>
      </c>
      <c r="D10" s="75">
        <f>D11+D12</f>
        <v>318800</v>
      </c>
      <c r="E10" s="75">
        <f>E11+E12</f>
        <v>18800</v>
      </c>
      <c r="F10" s="75">
        <f>F11</f>
        <v>300000</v>
      </c>
    </row>
    <row r="11" spans="1:6" ht="28.5" customHeight="1">
      <c r="A11" s="60"/>
      <c r="B11" s="80">
        <v>1010</v>
      </c>
      <c r="C11" s="78" t="s">
        <v>105</v>
      </c>
      <c r="D11" s="75">
        <v>315000</v>
      </c>
      <c r="E11" s="75">
        <v>15000</v>
      </c>
      <c r="F11" s="75">
        <v>300000</v>
      </c>
    </row>
    <row r="12" spans="1:6" ht="19.5" customHeight="1">
      <c r="A12" s="60"/>
      <c r="B12" s="80">
        <v>1030</v>
      </c>
      <c r="C12" s="78" t="s">
        <v>106</v>
      </c>
      <c r="D12" s="75">
        <v>3800</v>
      </c>
      <c r="E12" s="75">
        <v>3800</v>
      </c>
      <c r="F12" s="75"/>
    </row>
    <row r="13" spans="1:6" ht="19.5" customHeight="1">
      <c r="A13" s="60">
        <v>150</v>
      </c>
      <c r="B13" s="80"/>
      <c r="C13" s="78" t="s">
        <v>206</v>
      </c>
      <c r="D13" s="75">
        <v>13440</v>
      </c>
      <c r="E13" s="75"/>
      <c r="F13" s="75">
        <v>13440</v>
      </c>
    </row>
    <row r="14" spans="1:6" ht="19.5" customHeight="1">
      <c r="A14" s="60"/>
      <c r="B14" s="80">
        <v>15011</v>
      </c>
      <c r="C14" s="78" t="s">
        <v>207</v>
      </c>
      <c r="D14" s="75">
        <v>13440</v>
      </c>
      <c r="E14" s="75"/>
      <c r="F14" s="75">
        <v>13440</v>
      </c>
    </row>
    <row r="15" spans="1:6" ht="19.5" customHeight="1">
      <c r="A15" s="60">
        <v>600</v>
      </c>
      <c r="B15" s="81"/>
      <c r="C15" s="78" t="s">
        <v>107</v>
      </c>
      <c r="D15" s="75">
        <v>1320000</v>
      </c>
      <c r="E15" s="75">
        <v>630000</v>
      </c>
      <c r="F15" s="75">
        <v>690000</v>
      </c>
    </row>
    <row r="16" spans="1:6" ht="19.5" customHeight="1">
      <c r="A16" s="60"/>
      <c r="B16" s="80">
        <v>60016</v>
      </c>
      <c r="C16" s="78" t="s">
        <v>108</v>
      </c>
      <c r="D16" s="75">
        <v>1320000</v>
      </c>
      <c r="E16" s="75">
        <v>630000</v>
      </c>
      <c r="F16" s="75">
        <v>690000</v>
      </c>
    </row>
    <row r="17" spans="1:6" ht="19.5" customHeight="1">
      <c r="A17" s="60">
        <v>700</v>
      </c>
      <c r="B17" s="81"/>
      <c r="C17" s="78" t="s">
        <v>109</v>
      </c>
      <c r="D17" s="75">
        <v>60000</v>
      </c>
      <c r="E17" s="75">
        <v>60000</v>
      </c>
      <c r="F17" s="75"/>
    </row>
    <row r="18" spans="1:6" ht="26.25" customHeight="1">
      <c r="A18" s="60"/>
      <c r="B18" s="80">
        <v>70005</v>
      </c>
      <c r="C18" s="78" t="s">
        <v>110</v>
      </c>
      <c r="D18" s="75">
        <v>60000</v>
      </c>
      <c r="E18" s="75">
        <v>60000</v>
      </c>
      <c r="F18" s="75"/>
    </row>
    <row r="19" spans="1:7" ht="19.5" customHeight="1">
      <c r="A19" s="60">
        <v>750</v>
      </c>
      <c r="B19" s="80"/>
      <c r="C19" s="78" t="s">
        <v>111</v>
      </c>
      <c r="D19" s="75">
        <f>D24+D23+D22+D21+D20</f>
        <v>2013625</v>
      </c>
      <c r="E19" s="75">
        <f>E20+E21+E22+E23+E24</f>
        <v>1889895</v>
      </c>
      <c r="F19" s="75">
        <v>123730</v>
      </c>
      <c r="G19" s="88"/>
    </row>
    <row r="20" spans="1:6" ht="19.5" customHeight="1">
      <c r="A20" s="60"/>
      <c r="B20" s="80">
        <v>75011</v>
      </c>
      <c r="C20" s="78" t="s">
        <v>112</v>
      </c>
      <c r="D20" s="75">
        <v>47895</v>
      </c>
      <c r="E20" s="75">
        <v>47895</v>
      </c>
      <c r="F20" s="75"/>
    </row>
    <row r="21" spans="1:6" ht="19.5" customHeight="1">
      <c r="A21" s="60"/>
      <c r="B21" s="80">
        <v>75022</v>
      </c>
      <c r="C21" s="78" t="s">
        <v>113</v>
      </c>
      <c r="D21" s="75">
        <v>25000</v>
      </c>
      <c r="E21" s="75">
        <v>25000</v>
      </c>
      <c r="F21" s="75"/>
    </row>
    <row r="22" spans="1:6" ht="19.5" customHeight="1">
      <c r="A22" s="60"/>
      <c r="B22" s="80">
        <v>75023</v>
      </c>
      <c r="C22" s="78" t="s">
        <v>114</v>
      </c>
      <c r="D22" s="75">
        <v>1587000</v>
      </c>
      <c r="E22" s="75">
        <v>1587000</v>
      </c>
      <c r="F22" s="75"/>
    </row>
    <row r="23" spans="1:6" ht="19.5" customHeight="1">
      <c r="A23" s="60"/>
      <c r="B23" s="80">
        <v>75095</v>
      </c>
      <c r="C23" s="78" t="s">
        <v>115</v>
      </c>
      <c r="D23" s="75">
        <v>323730</v>
      </c>
      <c r="E23" s="75">
        <v>200000</v>
      </c>
      <c r="F23" s="75">
        <v>123730</v>
      </c>
    </row>
    <row r="24" spans="1:6" ht="30" customHeight="1">
      <c r="A24" s="60"/>
      <c r="B24" s="80">
        <v>75075</v>
      </c>
      <c r="C24" s="78" t="s">
        <v>116</v>
      </c>
      <c r="D24" s="75">
        <v>30000</v>
      </c>
      <c r="E24" s="75">
        <v>30000</v>
      </c>
      <c r="F24" s="75"/>
    </row>
    <row r="25" spans="1:6" ht="51" customHeight="1">
      <c r="A25" s="60">
        <v>751</v>
      </c>
      <c r="B25" s="80"/>
      <c r="C25" s="78" t="s">
        <v>117</v>
      </c>
      <c r="D25" s="75">
        <v>791</v>
      </c>
      <c r="E25" s="75">
        <v>791</v>
      </c>
      <c r="F25" s="75"/>
    </row>
    <row r="26" spans="1:6" ht="42" customHeight="1">
      <c r="A26" s="60"/>
      <c r="B26" s="80">
        <v>75101</v>
      </c>
      <c r="C26" s="78" t="s">
        <v>118</v>
      </c>
      <c r="D26" s="75">
        <v>791</v>
      </c>
      <c r="E26" s="75">
        <v>791</v>
      </c>
      <c r="F26" s="75"/>
    </row>
    <row r="27" spans="1:6" ht="27.75" customHeight="1">
      <c r="A27" s="60">
        <v>754</v>
      </c>
      <c r="B27" s="80"/>
      <c r="C27" s="78" t="s">
        <v>119</v>
      </c>
      <c r="D27" s="82">
        <f>D31+D30+D29+D28</f>
        <v>147710</v>
      </c>
      <c r="E27" s="82">
        <f>E28+E29+E30+E31</f>
        <v>147710</v>
      </c>
      <c r="F27" s="75"/>
    </row>
    <row r="28" spans="1:6" ht="19.5" customHeight="1">
      <c r="A28" s="60"/>
      <c r="B28" s="80">
        <v>75412</v>
      </c>
      <c r="C28" s="78" t="s">
        <v>120</v>
      </c>
      <c r="D28" s="75">
        <v>80000</v>
      </c>
      <c r="E28" s="75">
        <v>80000</v>
      </c>
      <c r="F28" s="75"/>
    </row>
    <row r="29" spans="1:6" ht="19.5" customHeight="1">
      <c r="A29" s="60"/>
      <c r="B29" s="80">
        <v>75414</v>
      </c>
      <c r="C29" s="78" t="s">
        <v>121</v>
      </c>
      <c r="D29" s="75">
        <v>200</v>
      </c>
      <c r="E29" s="75">
        <v>200</v>
      </c>
      <c r="F29" s="75"/>
    </row>
    <row r="30" spans="1:6" ht="19.5" customHeight="1">
      <c r="A30" s="60"/>
      <c r="B30" s="80">
        <v>75416</v>
      </c>
      <c r="C30" s="78" t="s">
        <v>122</v>
      </c>
      <c r="D30" s="75">
        <v>65510</v>
      </c>
      <c r="E30" s="75">
        <v>65510</v>
      </c>
      <c r="F30" s="75"/>
    </row>
    <row r="31" spans="1:6" ht="19.5" customHeight="1">
      <c r="A31" s="60"/>
      <c r="B31" s="80">
        <v>75421</v>
      </c>
      <c r="C31" s="78" t="s">
        <v>123</v>
      </c>
      <c r="D31" s="75">
        <v>2000</v>
      </c>
      <c r="E31" s="75">
        <v>2000</v>
      </c>
      <c r="F31" s="75"/>
    </row>
    <row r="32" spans="1:6" ht="76.5" customHeight="1">
      <c r="A32" s="60">
        <v>756</v>
      </c>
      <c r="B32" s="80"/>
      <c r="C32" s="78" t="s">
        <v>124</v>
      </c>
      <c r="D32" s="75">
        <v>21000</v>
      </c>
      <c r="E32" s="75">
        <v>21000</v>
      </c>
      <c r="F32" s="75"/>
    </row>
    <row r="33" spans="1:6" ht="39" customHeight="1">
      <c r="A33" s="60"/>
      <c r="B33" s="80">
        <v>75647</v>
      </c>
      <c r="C33" s="78" t="s">
        <v>125</v>
      </c>
      <c r="D33" s="75">
        <v>21000</v>
      </c>
      <c r="E33" s="75">
        <v>21000</v>
      </c>
      <c r="F33" s="75"/>
    </row>
    <row r="34" spans="1:6" ht="39" customHeight="1">
      <c r="A34" s="60">
        <v>758</v>
      </c>
      <c r="B34" s="80"/>
      <c r="C34" s="78" t="s">
        <v>183</v>
      </c>
      <c r="D34" s="82">
        <v>110000</v>
      </c>
      <c r="E34" s="82">
        <v>110000</v>
      </c>
      <c r="F34" s="75"/>
    </row>
    <row r="35" spans="1:6" ht="39" customHeight="1">
      <c r="A35" s="60"/>
      <c r="B35" s="80">
        <v>75818</v>
      </c>
      <c r="C35" s="78" t="s">
        <v>182</v>
      </c>
      <c r="D35" s="82">
        <v>110000</v>
      </c>
      <c r="E35" s="82">
        <v>110000</v>
      </c>
      <c r="F35" s="75"/>
    </row>
    <row r="36" spans="1:6" ht="19.5" customHeight="1">
      <c r="A36" s="60">
        <v>801</v>
      </c>
      <c r="B36" s="80"/>
      <c r="C36" s="78" t="s">
        <v>126</v>
      </c>
      <c r="D36" s="75">
        <v>5045771</v>
      </c>
      <c r="E36" s="75">
        <v>5045771</v>
      </c>
      <c r="F36" s="75"/>
    </row>
    <row r="37" spans="1:6" ht="19.5" customHeight="1">
      <c r="A37" s="60"/>
      <c r="B37" s="80">
        <v>80101</v>
      </c>
      <c r="C37" s="78" t="s">
        <v>128</v>
      </c>
      <c r="D37" s="82">
        <v>2463771</v>
      </c>
      <c r="E37" s="82">
        <v>2463771</v>
      </c>
      <c r="F37" s="82"/>
    </row>
    <row r="38" spans="1:6" ht="27.75" customHeight="1">
      <c r="A38" s="60"/>
      <c r="B38" s="80">
        <v>80103</v>
      </c>
      <c r="C38" s="78" t="s">
        <v>127</v>
      </c>
      <c r="D38" s="75">
        <v>5000</v>
      </c>
      <c r="E38" s="75">
        <v>5000</v>
      </c>
      <c r="F38" s="75"/>
    </row>
    <row r="39" spans="1:6" ht="19.5" customHeight="1">
      <c r="A39" s="60"/>
      <c r="B39" s="80">
        <v>80104</v>
      </c>
      <c r="C39" s="78" t="s">
        <v>129</v>
      </c>
      <c r="D39" s="75">
        <v>615000</v>
      </c>
      <c r="E39" s="75">
        <v>615000</v>
      </c>
      <c r="F39" s="75"/>
    </row>
    <row r="40" spans="1:6" ht="19.5" customHeight="1">
      <c r="A40" s="60"/>
      <c r="B40" s="80">
        <v>80110</v>
      </c>
      <c r="C40" s="78" t="s">
        <v>130</v>
      </c>
      <c r="D40" s="82">
        <v>552000</v>
      </c>
      <c r="E40" s="82">
        <v>552000</v>
      </c>
      <c r="F40" s="82"/>
    </row>
    <row r="41" spans="1:6" ht="19.5" customHeight="1">
      <c r="A41" s="60"/>
      <c r="B41" s="80">
        <v>80113</v>
      </c>
      <c r="C41" s="78" t="s">
        <v>131</v>
      </c>
      <c r="D41" s="82">
        <v>240000</v>
      </c>
      <c r="E41" s="82">
        <v>240000</v>
      </c>
      <c r="F41" s="82"/>
    </row>
    <row r="42" spans="1:6" ht="19.5" customHeight="1">
      <c r="A42" s="60"/>
      <c r="B42" s="80">
        <v>80120</v>
      </c>
      <c r="C42" s="78" t="s">
        <v>132</v>
      </c>
      <c r="D42" s="82">
        <v>633000</v>
      </c>
      <c r="E42" s="82">
        <v>633000</v>
      </c>
      <c r="F42" s="82"/>
    </row>
    <row r="43" spans="1:6" ht="19.5" customHeight="1">
      <c r="A43" s="60"/>
      <c r="B43" s="80">
        <v>80130</v>
      </c>
      <c r="C43" s="78" t="s">
        <v>133</v>
      </c>
      <c r="D43" s="82">
        <v>530000</v>
      </c>
      <c r="E43" s="82">
        <v>530000</v>
      </c>
      <c r="F43" s="82"/>
    </row>
    <row r="44" spans="1:6" ht="26.25" customHeight="1">
      <c r="A44" s="60"/>
      <c r="B44" s="80">
        <v>80146</v>
      </c>
      <c r="C44" s="78" t="s">
        <v>134</v>
      </c>
      <c r="D44" s="75">
        <v>7000</v>
      </c>
      <c r="E44" s="75">
        <v>7000</v>
      </c>
      <c r="F44" s="75"/>
    </row>
    <row r="45" spans="1:6" ht="19.5" customHeight="1">
      <c r="A45" s="60">
        <v>851</v>
      </c>
      <c r="B45" s="80"/>
      <c r="C45" s="78" t="s">
        <v>135</v>
      </c>
      <c r="D45" s="75">
        <v>73000</v>
      </c>
      <c r="E45" s="75">
        <v>73000</v>
      </c>
      <c r="F45" s="75"/>
    </row>
    <row r="46" spans="1:6" ht="19.5" customHeight="1">
      <c r="A46" s="60"/>
      <c r="B46" s="80">
        <v>85153</v>
      </c>
      <c r="C46" s="78" t="s">
        <v>136</v>
      </c>
      <c r="D46" s="75">
        <v>3000</v>
      </c>
      <c r="E46" s="75">
        <v>3000</v>
      </c>
      <c r="F46" s="75"/>
    </row>
    <row r="47" spans="1:6" ht="19.5" customHeight="1">
      <c r="A47" s="60"/>
      <c r="B47" s="80">
        <v>85154</v>
      </c>
      <c r="C47" s="78" t="s">
        <v>137</v>
      </c>
      <c r="D47" s="75">
        <v>70000</v>
      </c>
      <c r="E47" s="75">
        <v>70000</v>
      </c>
      <c r="F47" s="75"/>
    </row>
    <row r="48" spans="1:6" ht="19.5" customHeight="1">
      <c r="A48" s="60">
        <v>852</v>
      </c>
      <c r="B48" s="80"/>
      <c r="C48" s="78" t="s">
        <v>138</v>
      </c>
      <c r="D48" s="75">
        <f>SUM(D49:D55)</f>
        <v>1704800</v>
      </c>
      <c r="E48" s="75">
        <f>E49+E50+E51+E52+E53+E54+E55</f>
        <v>1704800</v>
      </c>
      <c r="F48" s="75"/>
    </row>
    <row r="49" spans="1:6" ht="65.25" customHeight="1">
      <c r="A49" s="60"/>
      <c r="B49" s="80">
        <v>85212</v>
      </c>
      <c r="C49" s="78" t="s">
        <v>139</v>
      </c>
      <c r="D49" s="75">
        <v>1414000</v>
      </c>
      <c r="E49" s="75">
        <v>1414000</v>
      </c>
      <c r="F49" s="75"/>
    </row>
    <row r="50" spans="1:6" ht="66.75" customHeight="1">
      <c r="A50" s="60"/>
      <c r="B50" s="80">
        <v>85213</v>
      </c>
      <c r="C50" s="78" t="s">
        <v>141</v>
      </c>
      <c r="D50" s="75">
        <v>2300</v>
      </c>
      <c r="E50" s="75">
        <v>2300</v>
      </c>
      <c r="F50" s="75"/>
    </row>
    <row r="51" spans="1:6" ht="39" customHeight="1">
      <c r="A51" s="60"/>
      <c r="B51" s="80">
        <v>85214</v>
      </c>
      <c r="C51" s="78" t="s">
        <v>142</v>
      </c>
      <c r="D51" s="75">
        <v>60000</v>
      </c>
      <c r="E51" s="75">
        <v>60000</v>
      </c>
      <c r="F51" s="75"/>
    </row>
    <row r="52" spans="1:6" ht="19.5" customHeight="1">
      <c r="A52" s="60"/>
      <c r="B52" s="80">
        <v>85215</v>
      </c>
      <c r="C52" s="78" t="s">
        <v>140</v>
      </c>
      <c r="D52" s="75">
        <v>1000</v>
      </c>
      <c r="E52" s="75">
        <v>1000</v>
      </c>
      <c r="F52" s="75"/>
    </row>
    <row r="53" spans="1:6" ht="19.5" customHeight="1">
      <c r="A53" s="60"/>
      <c r="B53" s="80">
        <v>85216</v>
      </c>
      <c r="C53" s="78" t="s">
        <v>195</v>
      </c>
      <c r="D53" s="75">
        <v>21000</v>
      </c>
      <c r="E53" s="75">
        <v>21000</v>
      </c>
      <c r="F53" s="75"/>
    </row>
    <row r="54" spans="1:6" ht="19.5" customHeight="1">
      <c r="A54" s="60"/>
      <c r="B54" s="80">
        <v>85219</v>
      </c>
      <c r="C54" s="78" t="s">
        <v>143</v>
      </c>
      <c r="D54" s="75">
        <v>166500</v>
      </c>
      <c r="E54" s="75">
        <v>166500</v>
      </c>
      <c r="F54" s="75"/>
    </row>
    <row r="55" spans="1:6" ht="19.5" customHeight="1">
      <c r="A55" s="60"/>
      <c r="B55" s="80">
        <v>85295</v>
      </c>
      <c r="C55" s="78" t="s">
        <v>115</v>
      </c>
      <c r="D55" s="75">
        <v>40000</v>
      </c>
      <c r="E55" s="75">
        <v>40000</v>
      </c>
      <c r="F55" s="75"/>
    </row>
    <row r="56" spans="1:6" ht="27" customHeight="1">
      <c r="A56" s="60">
        <v>854</v>
      </c>
      <c r="B56" s="80"/>
      <c r="C56" s="78" t="s">
        <v>144</v>
      </c>
      <c r="D56" s="75">
        <f>D57+D58</f>
        <v>127000</v>
      </c>
      <c r="E56" s="75">
        <f>E57+E58</f>
        <v>127000</v>
      </c>
      <c r="F56" s="75"/>
    </row>
    <row r="57" spans="1:6" ht="19.5" customHeight="1">
      <c r="A57" s="60"/>
      <c r="B57" s="80">
        <v>85401</v>
      </c>
      <c r="C57" s="78" t="s">
        <v>145</v>
      </c>
      <c r="D57" s="75">
        <v>112000</v>
      </c>
      <c r="E57" s="75">
        <v>112000</v>
      </c>
      <c r="F57" s="75"/>
    </row>
    <row r="58" spans="1:6" ht="19.5" customHeight="1">
      <c r="A58" s="60"/>
      <c r="B58" s="80">
        <v>85415</v>
      </c>
      <c r="C58" s="78" t="s">
        <v>146</v>
      </c>
      <c r="D58" s="75">
        <v>15000</v>
      </c>
      <c r="E58" s="75">
        <v>15000</v>
      </c>
      <c r="F58" s="75"/>
    </row>
    <row r="59" spans="1:6" ht="30.75" customHeight="1">
      <c r="A59" s="60">
        <v>900</v>
      </c>
      <c r="B59" s="80"/>
      <c r="C59" s="78" t="s">
        <v>147</v>
      </c>
      <c r="D59" s="82">
        <f>SUM(D60:D63)</f>
        <v>463000</v>
      </c>
      <c r="E59" s="82">
        <f>E60+E61+E62+E63</f>
        <v>463000</v>
      </c>
      <c r="F59" s="75"/>
    </row>
    <row r="60" spans="1:6" ht="19.5" customHeight="1">
      <c r="A60" s="60"/>
      <c r="B60" s="80">
        <v>90003</v>
      </c>
      <c r="C60" s="78" t="s">
        <v>148</v>
      </c>
      <c r="D60" s="75">
        <v>150000</v>
      </c>
      <c r="E60" s="75">
        <v>150000</v>
      </c>
      <c r="F60" s="75"/>
    </row>
    <row r="61" spans="1:6" ht="30" customHeight="1">
      <c r="A61" s="60"/>
      <c r="B61" s="80">
        <v>90004</v>
      </c>
      <c r="C61" s="78" t="s">
        <v>149</v>
      </c>
      <c r="D61" s="75">
        <v>10000</v>
      </c>
      <c r="E61" s="75">
        <v>10000</v>
      </c>
      <c r="F61" s="75"/>
    </row>
    <row r="62" spans="1:6" ht="19.5" customHeight="1">
      <c r="A62" s="60"/>
      <c r="B62" s="80">
        <v>90013</v>
      </c>
      <c r="C62" s="78" t="s">
        <v>150</v>
      </c>
      <c r="D62" s="75">
        <v>3000</v>
      </c>
      <c r="E62" s="75">
        <v>3000</v>
      </c>
      <c r="F62" s="75"/>
    </row>
    <row r="63" spans="1:6" ht="19.5" customHeight="1">
      <c r="A63" s="60"/>
      <c r="B63" s="80">
        <v>90015</v>
      </c>
      <c r="C63" s="78" t="s">
        <v>151</v>
      </c>
      <c r="D63" s="82">
        <v>300000</v>
      </c>
      <c r="E63" s="82">
        <v>300000</v>
      </c>
      <c r="F63" s="75"/>
    </row>
    <row r="64" spans="1:6" ht="29.25" customHeight="1">
      <c r="A64" s="60">
        <v>921</v>
      </c>
      <c r="B64" s="81"/>
      <c r="C64" s="78" t="s">
        <v>152</v>
      </c>
      <c r="D64" s="75">
        <v>110000</v>
      </c>
      <c r="E64" s="75">
        <v>110000</v>
      </c>
      <c r="F64" s="75"/>
    </row>
    <row r="65" spans="1:6" ht="26.25" customHeight="1">
      <c r="A65" s="60"/>
      <c r="B65" s="80">
        <v>92109</v>
      </c>
      <c r="C65" s="78" t="s">
        <v>153</v>
      </c>
      <c r="D65" s="75">
        <v>70000</v>
      </c>
      <c r="E65" s="75">
        <v>70000</v>
      </c>
      <c r="F65" s="75"/>
    </row>
    <row r="66" spans="1:6" ht="19.5" customHeight="1">
      <c r="A66" s="60"/>
      <c r="B66" s="80">
        <v>92116</v>
      </c>
      <c r="C66" s="78" t="s">
        <v>154</v>
      </c>
      <c r="D66" s="75">
        <v>40000</v>
      </c>
      <c r="E66" s="75">
        <v>40000</v>
      </c>
      <c r="F66" s="75"/>
    </row>
    <row r="67" spans="1:6" ht="19.5" customHeight="1">
      <c r="A67" s="60">
        <v>926</v>
      </c>
      <c r="B67" s="81"/>
      <c r="C67" s="78" t="s">
        <v>155</v>
      </c>
      <c r="D67" s="75">
        <v>80000</v>
      </c>
      <c r="E67" s="75">
        <v>80000</v>
      </c>
      <c r="F67" s="75"/>
    </row>
    <row r="68" spans="1:6" ht="27" customHeight="1">
      <c r="A68" s="60"/>
      <c r="B68" s="80">
        <v>92605</v>
      </c>
      <c r="C68" s="78" t="s">
        <v>156</v>
      </c>
      <c r="D68" s="75">
        <v>80000</v>
      </c>
      <c r="E68" s="75">
        <v>80000</v>
      </c>
      <c r="F68" s="75"/>
    </row>
    <row r="69" spans="1:8" s="20" customFormat="1" ht="19.5" customHeight="1">
      <c r="A69" s="180" t="s">
        <v>29</v>
      </c>
      <c r="B69" s="180"/>
      <c r="C69" s="180"/>
      <c r="D69" s="83">
        <f>D10+D13+D15+D17+D19+D25+D27+D32+D34+D36+D45+D48+D56+D59+D64+D67</f>
        <v>11608937</v>
      </c>
      <c r="E69" s="61">
        <f>E67+E64+E59+E56+E48+E45+E36+E34+E32+E27+E25+E19+E17+E15+E10</f>
        <v>10481767</v>
      </c>
      <c r="F69" s="61">
        <v>1127170</v>
      </c>
      <c r="H69" s="89"/>
    </row>
    <row r="70" ht="12.75">
      <c r="C70" s="3"/>
    </row>
    <row r="71" spans="1:3" ht="12.75">
      <c r="A71" s="5"/>
      <c r="B71" s="5"/>
      <c r="C71" s="3"/>
    </row>
    <row r="72" ht="12.75">
      <c r="C72" s="3"/>
    </row>
    <row r="73" ht="12.75">
      <c r="C73" s="3"/>
    </row>
    <row r="74" ht="12.75">
      <c r="C74" s="3"/>
    </row>
    <row r="75" ht="12.75">
      <c r="C75" s="3"/>
    </row>
    <row r="76" ht="12.75">
      <c r="C76" s="3"/>
    </row>
    <row r="77" ht="12.75">
      <c r="C77" s="3"/>
    </row>
    <row r="78" ht="12.75">
      <c r="C78" s="3"/>
    </row>
    <row r="79" ht="12.75">
      <c r="C79" s="3"/>
    </row>
    <row r="80" ht="12.75">
      <c r="C80" s="3"/>
    </row>
    <row r="81" ht="12.75">
      <c r="C81" s="3"/>
    </row>
    <row r="82" ht="12.75">
      <c r="C82" s="3"/>
    </row>
    <row r="83" ht="12.75">
      <c r="C83" s="3"/>
    </row>
    <row r="84" ht="12.75">
      <c r="C84" s="3"/>
    </row>
    <row r="85" ht="12.75">
      <c r="C85" s="3"/>
    </row>
    <row r="86" ht="12.75">
      <c r="C86" s="3"/>
    </row>
    <row r="87" ht="12.75">
      <c r="C87" s="3"/>
    </row>
    <row r="88" ht="12.75">
      <c r="C88" s="3"/>
    </row>
    <row r="89" ht="12.75">
      <c r="C89" s="3"/>
    </row>
    <row r="90" ht="12.75">
      <c r="C90" s="3"/>
    </row>
    <row r="91" ht="12.75">
      <c r="C91" s="3"/>
    </row>
    <row r="92" ht="12.75">
      <c r="C92" s="3"/>
    </row>
    <row r="93" ht="12.75">
      <c r="C93" s="3"/>
    </row>
    <row r="94" ht="12.75">
      <c r="C94" s="3"/>
    </row>
    <row r="95" ht="12.75">
      <c r="C95" s="3"/>
    </row>
    <row r="96" ht="12.75">
      <c r="C96" s="3"/>
    </row>
    <row r="97" ht="12.75">
      <c r="C97" s="3"/>
    </row>
    <row r="98" ht="12.75">
      <c r="C98" s="3"/>
    </row>
    <row r="99" ht="12.75">
      <c r="C99" s="3"/>
    </row>
    <row r="100" ht="12.75">
      <c r="C100" s="3"/>
    </row>
    <row r="101" ht="12.75">
      <c r="C101" s="3"/>
    </row>
    <row r="102" ht="12.75">
      <c r="C102" s="3"/>
    </row>
    <row r="103" ht="12.75">
      <c r="C103" s="3"/>
    </row>
  </sheetData>
  <sheetProtection/>
  <mergeCells count="12">
    <mergeCell ref="H5:I7"/>
    <mergeCell ref="D6:F6"/>
    <mergeCell ref="D7:D8"/>
    <mergeCell ref="E7:F7"/>
    <mergeCell ref="E1:F1"/>
    <mergeCell ref="E2:F2"/>
    <mergeCell ref="E3:F3"/>
    <mergeCell ref="E4:F4"/>
    <mergeCell ref="A69:C69"/>
    <mergeCell ref="B6:B7"/>
    <mergeCell ref="A6:A7"/>
    <mergeCell ref="C6:C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7"/>
  <sheetViews>
    <sheetView zoomScalePageLayoutView="0" workbookViewId="0" topLeftCell="A1">
      <selection activeCell="I1" sqref="I1:L3"/>
    </sheetView>
  </sheetViews>
  <sheetFormatPr defaultColWidth="9.140625" defaultRowHeight="12.75"/>
  <cols>
    <col min="1" max="1" width="6.57421875" style="3" customWidth="1"/>
    <col min="2" max="2" width="8.8515625" style="3" bestFit="1" customWidth="1"/>
    <col min="3" max="3" width="17.7109375" style="3" customWidth="1"/>
    <col min="4" max="4" width="13.00390625" style="3" customWidth="1"/>
    <col min="5" max="5" width="12.421875" style="3" customWidth="1"/>
    <col min="6" max="7" width="11.57421875" style="3" customWidth="1"/>
    <col min="8" max="8" width="10.8515625" style="3" customWidth="1"/>
    <col min="9" max="9" width="12.57421875" style="0" customWidth="1"/>
    <col min="10" max="10" width="7.00390625" style="0" customWidth="1"/>
    <col min="11" max="11" width="6.8515625" style="0" customWidth="1"/>
    <col min="12" max="12" width="6.7109375" style="0" customWidth="1"/>
  </cols>
  <sheetData>
    <row r="1" spans="1:12" ht="18" customHeight="1">
      <c r="A1" s="25"/>
      <c r="B1" s="26"/>
      <c r="C1" s="26"/>
      <c r="D1" s="26"/>
      <c r="E1" s="26"/>
      <c r="F1" s="26"/>
      <c r="G1" s="5"/>
      <c r="H1" s="26"/>
      <c r="I1" s="179" t="s">
        <v>211</v>
      </c>
      <c r="J1" s="179"/>
      <c r="K1" s="179"/>
      <c r="L1" s="179"/>
    </row>
    <row r="2" spans="1:12" ht="17.25" customHeight="1">
      <c r="A2" s="25"/>
      <c r="B2" s="26"/>
      <c r="C2" s="26"/>
      <c r="D2" s="26"/>
      <c r="E2" s="26"/>
      <c r="F2" s="26"/>
      <c r="G2" s="5"/>
      <c r="H2" s="26"/>
      <c r="I2" s="179"/>
      <c r="J2" s="179"/>
      <c r="K2" s="179"/>
      <c r="L2" s="179"/>
    </row>
    <row r="3" spans="1:12" ht="18">
      <c r="A3" s="2"/>
      <c r="B3" s="2"/>
      <c r="C3" s="2"/>
      <c r="D3" s="2"/>
      <c r="E3" s="2"/>
      <c r="F3" s="2"/>
      <c r="I3" s="179"/>
      <c r="J3" s="179"/>
      <c r="K3" s="179"/>
      <c r="L3" s="179"/>
    </row>
    <row r="4" spans="1:8" ht="27.75" customHeight="1">
      <c r="A4" s="4"/>
      <c r="B4" s="4"/>
      <c r="C4" s="4"/>
      <c r="D4" s="4"/>
      <c r="E4" s="13" t="s">
        <v>19</v>
      </c>
      <c r="G4" s="5"/>
      <c r="H4" s="6"/>
    </row>
    <row r="5" spans="1:12" s="7" customFormat="1" ht="20.25" customHeight="1">
      <c r="A5" s="185" t="s">
        <v>0</v>
      </c>
      <c r="B5" s="185" t="s">
        <v>6</v>
      </c>
      <c r="C5" s="185" t="s">
        <v>8</v>
      </c>
      <c r="D5" s="185" t="s">
        <v>1</v>
      </c>
      <c r="E5" s="185" t="s">
        <v>12</v>
      </c>
      <c r="F5" s="185" t="s">
        <v>9</v>
      </c>
      <c r="G5" s="185"/>
      <c r="H5" s="185" t="s">
        <v>13</v>
      </c>
      <c r="I5" s="186" t="s">
        <v>14</v>
      </c>
      <c r="J5" s="185" t="s">
        <v>16</v>
      </c>
      <c r="K5" s="185" t="s">
        <v>17</v>
      </c>
      <c r="L5" s="185" t="s">
        <v>18</v>
      </c>
    </row>
    <row r="6" spans="1:12" s="7" customFormat="1" ht="86.25" customHeight="1">
      <c r="A6" s="185"/>
      <c r="B6" s="185"/>
      <c r="C6" s="185"/>
      <c r="D6" s="185"/>
      <c r="E6" s="185"/>
      <c r="F6" s="15" t="s">
        <v>20</v>
      </c>
      <c r="G6" s="12" t="s">
        <v>15</v>
      </c>
      <c r="H6" s="185"/>
      <c r="I6" s="186"/>
      <c r="J6" s="185"/>
      <c r="K6" s="185"/>
      <c r="L6" s="185"/>
    </row>
    <row r="7" spans="1:12" s="7" customFormat="1" ht="6" customHeight="1">
      <c r="A7" s="62">
        <v>1</v>
      </c>
      <c r="B7" s="62">
        <v>2</v>
      </c>
      <c r="C7" s="62">
        <v>3</v>
      </c>
      <c r="D7" s="62">
        <v>4</v>
      </c>
      <c r="E7" s="62">
        <v>5</v>
      </c>
      <c r="F7" s="62">
        <v>6</v>
      </c>
      <c r="G7" s="62">
        <v>7</v>
      </c>
      <c r="H7" s="62">
        <v>8</v>
      </c>
      <c r="I7" s="62">
        <v>9</v>
      </c>
      <c r="J7" s="62">
        <v>10</v>
      </c>
      <c r="K7" s="62">
        <v>11</v>
      </c>
      <c r="L7" s="62">
        <v>12</v>
      </c>
    </row>
    <row r="8" spans="1:12" s="7" customFormat="1" ht="24.75" customHeight="1">
      <c r="A8" s="72">
        <v>10</v>
      </c>
      <c r="B8" s="85"/>
      <c r="C8" s="86" t="s">
        <v>104</v>
      </c>
      <c r="D8" s="66">
        <v>18800</v>
      </c>
      <c r="E8" s="66">
        <v>18800</v>
      </c>
      <c r="F8" s="66"/>
      <c r="G8" s="66">
        <v>18800</v>
      </c>
      <c r="H8" s="66"/>
      <c r="I8" s="66"/>
      <c r="J8" s="66"/>
      <c r="K8" s="66"/>
      <c r="L8" s="66"/>
    </row>
    <row r="9" spans="1:12" s="7" customFormat="1" ht="24.75" customHeight="1">
      <c r="A9" s="72"/>
      <c r="B9" s="73">
        <v>1010</v>
      </c>
      <c r="C9" s="86" t="s">
        <v>171</v>
      </c>
      <c r="D9" s="66">
        <v>15000</v>
      </c>
      <c r="E9" s="66">
        <v>15000</v>
      </c>
      <c r="F9" s="66"/>
      <c r="G9" s="66">
        <v>15000</v>
      </c>
      <c r="H9" s="66"/>
      <c r="I9" s="66"/>
      <c r="J9" s="66"/>
      <c r="K9" s="66"/>
      <c r="L9" s="66"/>
    </row>
    <row r="10" spans="1:12" s="7" customFormat="1" ht="13.5" customHeight="1">
      <c r="A10" s="72"/>
      <c r="B10" s="73">
        <v>1030</v>
      </c>
      <c r="C10" s="86" t="s">
        <v>157</v>
      </c>
      <c r="D10" s="66">
        <v>3800</v>
      </c>
      <c r="E10" s="66">
        <v>3800</v>
      </c>
      <c r="F10" s="66"/>
      <c r="G10" s="66">
        <v>3800</v>
      </c>
      <c r="H10" s="66"/>
      <c r="I10" s="66"/>
      <c r="J10" s="66"/>
      <c r="K10" s="66"/>
      <c r="L10" s="66"/>
    </row>
    <row r="11" spans="1:12" s="7" customFormat="1" ht="12" customHeight="1">
      <c r="A11" s="58">
        <v>600</v>
      </c>
      <c r="B11" s="58"/>
      <c r="C11" s="86" t="s">
        <v>107</v>
      </c>
      <c r="D11" s="66">
        <v>630000</v>
      </c>
      <c r="E11" s="66">
        <v>630000</v>
      </c>
      <c r="F11" s="66"/>
      <c r="G11" s="66">
        <v>630000</v>
      </c>
      <c r="H11" s="66"/>
      <c r="I11" s="66"/>
      <c r="J11" s="66"/>
      <c r="K11" s="66"/>
      <c r="L11" s="66"/>
    </row>
    <row r="12" spans="1:12" s="7" customFormat="1" ht="27" customHeight="1">
      <c r="A12" s="58"/>
      <c r="B12" s="58">
        <v>60016</v>
      </c>
      <c r="C12" s="86" t="s">
        <v>108</v>
      </c>
      <c r="D12" s="66">
        <v>630000</v>
      </c>
      <c r="E12" s="66">
        <v>630000</v>
      </c>
      <c r="F12" s="66"/>
      <c r="G12" s="66">
        <v>630000</v>
      </c>
      <c r="H12" s="66"/>
      <c r="I12" s="66"/>
      <c r="J12" s="66"/>
      <c r="K12" s="66"/>
      <c r="L12" s="66"/>
    </row>
    <row r="13" spans="1:12" s="7" customFormat="1" ht="27" customHeight="1">
      <c r="A13" s="58">
        <v>700</v>
      </c>
      <c r="B13" s="58"/>
      <c r="C13" s="86" t="s">
        <v>109</v>
      </c>
      <c r="D13" s="66">
        <v>60000</v>
      </c>
      <c r="E13" s="66">
        <v>60000</v>
      </c>
      <c r="F13" s="66"/>
      <c r="G13" s="66">
        <v>60000</v>
      </c>
      <c r="H13" s="66"/>
      <c r="I13" s="66"/>
      <c r="J13" s="66"/>
      <c r="K13" s="66"/>
      <c r="L13" s="66"/>
    </row>
    <row r="14" spans="1:12" s="7" customFormat="1" ht="40.5" customHeight="1">
      <c r="A14" s="58"/>
      <c r="B14" s="58">
        <v>70005</v>
      </c>
      <c r="C14" s="86" t="s">
        <v>110</v>
      </c>
      <c r="D14" s="66">
        <v>60000</v>
      </c>
      <c r="E14" s="66">
        <v>60000</v>
      </c>
      <c r="F14" s="66"/>
      <c r="G14" s="66">
        <v>60000</v>
      </c>
      <c r="H14" s="66"/>
      <c r="I14" s="66"/>
      <c r="J14" s="66"/>
      <c r="K14" s="66"/>
      <c r="L14" s="66"/>
    </row>
    <row r="15" spans="1:12" s="7" customFormat="1" ht="28.5" customHeight="1">
      <c r="A15" s="58">
        <v>750</v>
      </c>
      <c r="B15" s="58"/>
      <c r="C15" s="86" t="s">
        <v>111</v>
      </c>
      <c r="D15" s="66">
        <f>SUM(D16:D20)</f>
        <v>1889895</v>
      </c>
      <c r="E15" s="66">
        <f>E16+E17+E18+E19+E20</f>
        <v>1889895</v>
      </c>
      <c r="F15" s="66">
        <f>F16+F18+F19</f>
        <v>1192895</v>
      </c>
      <c r="G15" s="66">
        <f>G17+G18+G19+G20</f>
        <v>697000</v>
      </c>
      <c r="H15" s="66"/>
      <c r="I15" s="66"/>
      <c r="J15" s="66"/>
      <c r="K15" s="66"/>
      <c r="L15" s="66"/>
    </row>
    <row r="16" spans="1:12" s="7" customFormat="1" ht="24.75" customHeight="1">
      <c r="A16" s="58"/>
      <c r="B16" s="58">
        <v>75011</v>
      </c>
      <c r="C16" s="86" t="s">
        <v>158</v>
      </c>
      <c r="D16" s="66">
        <v>47895</v>
      </c>
      <c r="E16" s="66">
        <v>47895</v>
      </c>
      <c r="F16" s="66">
        <v>47895</v>
      </c>
      <c r="G16" s="66"/>
      <c r="H16" s="66"/>
      <c r="I16" s="66"/>
      <c r="J16" s="66"/>
      <c r="K16" s="66"/>
      <c r="L16" s="66"/>
    </row>
    <row r="17" spans="1:12" s="7" customFormat="1" ht="13.5" customHeight="1">
      <c r="A17" s="58"/>
      <c r="B17" s="58">
        <v>75022</v>
      </c>
      <c r="C17" s="86" t="s">
        <v>113</v>
      </c>
      <c r="D17" s="66">
        <v>25000</v>
      </c>
      <c r="E17" s="66">
        <v>25000</v>
      </c>
      <c r="F17" s="66"/>
      <c r="G17" s="66">
        <v>25000</v>
      </c>
      <c r="H17" s="66"/>
      <c r="I17" s="66"/>
      <c r="J17" s="66"/>
      <c r="K17" s="66"/>
      <c r="L17" s="66"/>
    </row>
    <row r="18" spans="1:12" s="7" customFormat="1" ht="12.75" customHeight="1">
      <c r="A18" s="58"/>
      <c r="B18" s="58">
        <v>75023</v>
      </c>
      <c r="C18" s="86" t="s">
        <v>92</v>
      </c>
      <c r="D18" s="66">
        <v>1587000</v>
      </c>
      <c r="E18" s="66">
        <v>1587000</v>
      </c>
      <c r="F18" s="66">
        <v>985000</v>
      </c>
      <c r="G18" s="66">
        <v>602000</v>
      </c>
      <c r="H18" s="66"/>
      <c r="I18" s="66"/>
      <c r="J18" s="66"/>
      <c r="K18" s="66"/>
      <c r="L18" s="66"/>
    </row>
    <row r="19" spans="1:12" s="7" customFormat="1" ht="27" customHeight="1">
      <c r="A19" s="62"/>
      <c r="B19" s="58">
        <v>75095</v>
      </c>
      <c r="C19" s="86" t="s">
        <v>159</v>
      </c>
      <c r="D19" s="66">
        <v>200000</v>
      </c>
      <c r="E19" s="66">
        <v>200000</v>
      </c>
      <c r="F19" s="66">
        <v>160000</v>
      </c>
      <c r="G19" s="66">
        <v>40000</v>
      </c>
      <c r="H19" s="67"/>
      <c r="I19" s="67"/>
      <c r="J19" s="67"/>
      <c r="K19" s="67"/>
      <c r="L19" s="67"/>
    </row>
    <row r="20" spans="1:12" s="7" customFormat="1" ht="38.25">
      <c r="A20" s="59"/>
      <c r="B20" s="59">
        <v>75075</v>
      </c>
      <c r="C20" s="87" t="s">
        <v>160</v>
      </c>
      <c r="D20" s="68">
        <v>30000</v>
      </c>
      <c r="E20" s="68">
        <v>30000</v>
      </c>
      <c r="F20" s="68"/>
      <c r="G20" s="68">
        <v>30000</v>
      </c>
      <c r="H20" s="68"/>
      <c r="I20" s="68"/>
      <c r="J20" s="68"/>
      <c r="K20" s="68"/>
      <c r="L20" s="68"/>
    </row>
    <row r="21" spans="1:12" s="7" customFormat="1" ht="63.75">
      <c r="A21" s="59">
        <v>751</v>
      </c>
      <c r="B21" s="59"/>
      <c r="C21" s="87" t="s">
        <v>179</v>
      </c>
      <c r="D21" s="68">
        <v>791</v>
      </c>
      <c r="E21" s="68">
        <v>791</v>
      </c>
      <c r="F21" s="68"/>
      <c r="G21" s="68">
        <v>791</v>
      </c>
      <c r="H21" s="68"/>
      <c r="I21" s="68"/>
      <c r="J21" s="68"/>
      <c r="K21" s="68"/>
      <c r="L21" s="68"/>
    </row>
    <row r="22" spans="1:12" s="7" customFormat="1" ht="51">
      <c r="A22" s="59"/>
      <c r="B22" s="59">
        <v>75101</v>
      </c>
      <c r="C22" s="87" t="s">
        <v>161</v>
      </c>
      <c r="D22" s="68">
        <v>791</v>
      </c>
      <c r="E22" s="68">
        <v>791</v>
      </c>
      <c r="F22" s="68"/>
      <c r="G22" s="68">
        <v>791</v>
      </c>
      <c r="H22" s="68"/>
      <c r="I22" s="68"/>
      <c r="J22" s="68"/>
      <c r="K22" s="68"/>
      <c r="L22" s="68"/>
    </row>
    <row r="23" spans="1:12" s="7" customFormat="1" ht="39" customHeight="1">
      <c r="A23" s="59">
        <v>754</v>
      </c>
      <c r="B23" s="59"/>
      <c r="C23" s="87" t="s">
        <v>162</v>
      </c>
      <c r="D23" s="68">
        <f>SUM(D24:D27)</f>
        <v>147710</v>
      </c>
      <c r="E23" s="68">
        <f>E24+E25+E26+E27</f>
        <v>147710</v>
      </c>
      <c r="F23" s="68">
        <f>F26</f>
        <v>59700</v>
      </c>
      <c r="G23" s="68">
        <f>G24+G25+G26+G27</f>
        <v>80010</v>
      </c>
      <c r="H23" s="68"/>
      <c r="I23" s="68">
        <f>I24</f>
        <v>8000</v>
      </c>
      <c r="J23" s="68"/>
      <c r="K23" s="68"/>
      <c r="L23" s="68"/>
    </row>
    <row r="24" spans="1:12" s="7" customFormat="1" ht="25.5">
      <c r="A24" s="59"/>
      <c r="B24" s="59">
        <v>75412</v>
      </c>
      <c r="C24" s="87" t="s">
        <v>120</v>
      </c>
      <c r="D24" s="68">
        <v>80000</v>
      </c>
      <c r="E24" s="68">
        <v>80000</v>
      </c>
      <c r="F24" s="68"/>
      <c r="G24" s="68">
        <v>72000</v>
      </c>
      <c r="H24" s="68"/>
      <c r="I24" s="68">
        <v>8000</v>
      </c>
      <c r="J24" s="68"/>
      <c r="K24" s="68"/>
      <c r="L24" s="68"/>
    </row>
    <row r="25" spans="1:12" s="7" customFormat="1" ht="12.75">
      <c r="A25" s="59"/>
      <c r="B25" s="59">
        <v>75414</v>
      </c>
      <c r="C25" s="87" t="s">
        <v>121</v>
      </c>
      <c r="D25" s="68">
        <v>200</v>
      </c>
      <c r="E25" s="68">
        <v>200</v>
      </c>
      <c r="F25" s="68"/>
      <c r="G25" s="68">
        <v>200</v>
      </c>
      <c r="H25" s="68"/>
      <c r="I25" s="68"/>
      <c r="J25" s="68"/>
      <c r="K25" s="68"/>
      <c r="L25" s="68"/>
    </row>
    <row r="26" spans="1:12" s="7" customFormat="1" ht="12.75">
      <c r="A26" s="59"/>
      <c r="B26" s="59">
        <v>75416</v>
      </c>
      <c r="C26" s="87" t="s">
        <v>163</v>
      </c>
      <c r="D26" s="68">
        <v>65510</v>
      </c>
      <c r="E26" s="68">
        <v>65510</v>
      </c>
      <c r="F26" s="68">
        <v>59700</v>
      </c>
      <c r="G26" s="68">
        <v>5810</v>
      </c>
      <c r="H26" s="68"/>
      <c r="I26" s="68"/>
      <c r="J26" s="68"/>
      <c r="K26" s="68"/>
      <c r="L26" s="68"/>
    </row>
    <row r="27" spans="1:12" s="7" customFormat="1" ht="25.5">
      <c r="A27" s="59"/>
      <c r="B27" s="59">
        <v>75421</v>
      </c>
      <c r="C27" s="87" t="s">
        <v>164</v>
      </c>
      <c r="D27" s="68">
        <v>2000</v>
      </c>
      <c r="E27" s="68">
        <v>2000</v>
      </c>
      <c r="F27" s="68"/>
      <c r="G27" s="68">
        <v>2000</v>
      </c>
      <c r="H27" s="68"/>
      <c r="I27" s="68"/>
      <c r="J27" s="68"/>
      <c r="K27" s="68"/>
      <c r="L27" s="68"/>
    </row>
    <row r="28" spans="1:12" s="7" customFormat="1" ht="92.25" customHeight="1">
      <c r="A28" s="59">
        <v>756</v>
      </c>
      <c r="B28" s="59"/>
      <c r="C28" s="87" t="s">
        <v>184</v>
      </c>
      <c r="D28" s="68">
        <v>21000</v>
      </c>
      <c r="E28" s="68">
        <v>21000</v>
      </c>
      <c r="F28" s="68"/>
      <c r="G28" s="68">
        <v>21000</v>
      </c>
      <c r="H28" s="68"/>
      <c r="I28" s="74"/>
      <c r="J28" s="68"/>
      <c r="K28" s="68"/>
      <c r="L28" s="68"/>
    </row>
    <row r="29" spans="1:12" s="7" customFormat="1" ht="41.25" customHeight="1">
      <c r="A29" s="59"/>
      <c r="B29" s="59">
        <v>75647</v>
      </c>
      <c r="C29" s="87" t="s">
        <v>188</v>
      </c>
      <c r="D29" s="68">
        <v>21000</v>
      </c>
      <c r="E29" s="68">
        <v>21000</v>
      </c>
      <c r="F29" s="68"/>
      <c r="G29" s="68">
        <v>21000</v>
      </c>
      <c r="H29" s="68"/>
      <c r="I29" s="74"/>
      <c r="J29" s="68"/>
      <c r="K29" s="68"/>
      <c r="L29" s="68"/>
    </row>
    <row r="30" spans="1:12" s="7" customFormat="1" ht="12.75">
      <c r="A30" s="59">
        <v>758</v>
      </c>
      <c r="B30" s="59"/>
      <c r="C30" s="87" t="s">
        <v>183</v>
      </c>
      <c r="D30" s="68">
        <v>110000</v>
      </c>
      <c r="E30" s="68">
        <v>110000</v>
      </c>
      <c r="F30" s="68"/>
      <c r="G30" s="68">
        <v>110000</v>
      </c>
      <c r="H30" s="68"/>
      <c r="I30" s="74"/>
      <c r="J30" s="68"/>
      <c r="K30" s="68"/>
      <c r="L30" s="68"/>
    </row>
    <row r="31" spans="1:12" s="7" customFormat="1" ht="25.5">
      <c r="A31" s="59"/>
      <c r="B31" s="59">
        <v>75818</v>
      </c>
      <c r="C31" s="87" t="s">
        <v>182</v>
      </c>
      <c r="D31" s="68">
        <v>110000</v>
      </c>
      <c r="E31" s="68">
        <v>110000</v>
      </c>
      <c r="F31" s="68"/>
      <c r="G31" s="68">
        <v>110000</v>
      </c>
      <c r="H31" s="68"/>
      <c r="I31" s="74"/>
      <c r="J31" s="68"/>
      <c r="K31" s="68"/>
      <c r="L31" s="68"/>
    </row>
    <row r="32" spans="1:12" s="7" customFormat="1" ht="25.5">
      <c r="A32" s="84">
        <v>801</v>
      </c>
      <c r="B32" s="59"/>
      <c r="C32" s="87" t="s">
        <v>169</v>
      </c>
      <c r="D32" s="68">
        <v>5045771</v>
      </c>
      <c r="E32" s="68">
        <v>5045771</v>
      </c>
      <c r="F32" s="68">
        <f>F33+F34+F35+F36+F37+F38+F39</f>
        <v>3763000</v>
      </c>
      <c r="G32" s="68">
        <v>1099771</v>
      </c>
      <c r="H32" s="68"/>
      <c r="I32" s="68">
        <f>I33+I35+I36+I38+I39</f>
        <v>183000</v>
      </c>
      <c r="J32" s="68"/>
      <c r="K32" s="68"/>
      <c r="L32" s="68"/>
    </row>
    <row r="33" spans="1:12" s="7" customFormat="1" ht="15.75">
      <c r="A33" s="84"/>
      <c r="B33" s="59">
        <v>80101</v>
      </c>
      <c r="C33" s="87" t="s">
        <v>128</v>
      </c>
      <c r="D33" s="68">
        <v>2463771</v>
      </c>
      <c r="E33" s="68">
        <v>2463771</v>
      </c>
      <c r="F33" s="68">
        <v>1814000</v>
      </c>
      <c r="G33" s="68">
        <v>559771</v>
      </c>
      <c r="H33" s="68"/>
      <c r="I33" s="68">
        <v>90000</v>
      </c>
      <c r="J33" s="68"/>
      <c r="K33" s="68"/>
      <c r="L33" s="68"/>
    </row>
    <row r="34" spans="1:12" s="7" customFormat="1" ht="42" customHeight="1">
      <c r="A34" s="84"/>
      <c r="B34" s="59">
        <v>80103</v>
      </c>
      <c r="C34" s="87" t="s">
        <v>168</v>
      </c>
      <c r="D34" s="68">
        <v>5000</v>
      </c>
      <c r="E34" s="68">
        <v>5000</v>
      </c>
      <c r="F34" s="68">
        <v>5000</v>
      </c>
      <c r="G34" s="68"/>
      <c r="H34" s="68"/>
      <c r="I34" s="68"/>
      <c r="J34" s="68"/>
      <c r="K34" s="68"/>
      <c r="L34" s="68"/>
    </row>
    <row r="35" spans="1:12" s="7" customFormat="1" ht="15.75">
      <c r="A35" s="84"/>
      <c r="B35" s="59">
        <v>80104</v>
      </c>
      <c r="C35" s="87" t="s">
        <v>129</v>
      </c>
      <c r="D35" s="68">
        <v>615000</v>
      </c>
      <c r="E35" s="68">
        <v>615000</v>
      </c>
      <c r="F35" s="68">
        <v>403000</v>
      </c>
      <c r="G35" s="68">
        <v>198000</v>
      </c>
      <c r="H35" s="68"/>
      <c r="I35" s="68">
        <v>14000</v>
      </c>
      <c r="J35" s="68"/>
      <c r="K35" s="68"/>
      <c r="L35" s="68"/>
    </row>
    <row r="36" spans="1:12" s="7" customFormat="1" ht="15.75">
      <c r="A36" s="84"/>
      <c r="B36" s="59">
        <v>80110</v>
      </c>
      <c r="C36" s="87" t="s">
        <v>130</v>
      </c>
      <c r="D36" s="68">
        <v>552000</v>
      </c>
      <c r="E36" s="68">
        <v>552000</v>
      </c>
      <c r="F36" s="68">
        <v>480000</v>
      </c>
      <c r="G36" s="68">
        <v>50000</v>
      </c>
      <c r="H36" s="68"/>
      <c r="I36" s="68">
        <v>22000</v>
      </c>
      <c r="J36" s="68"/>
      <c r="K36" s="68"/>
      <c r="L36" s="68"/>
    </row>
    <row r="37" spans="1:12" s="7" customFormat="1" ht="25.5">
      <c r="A37" s="59"/>
      <c r="B37" s="59">
        <v>80113</v>
      </c>
      <c r="C37" s="87" t="s">
        <v>185</v>
      </c>
      <c r="D37" s="68">
        <v>240000</v>
      </c>
      <c r="E37" s="68">
        <v>240000</v>
      </c>
      <c r="F37" s="68">
        <v>43000</v>
      </c>
      <c r="G37" s="68">
        <v>197000</v>
      </c>
      <c r="H37" s="68"/>
      <c r="I37" s="68"/>
      <c r="J37" s="68"/>
      <c r="K37" s="68"/>
      <c r="L37" s="68"/>
    </row>
    <row r="38" spans="1:12" s="7" customFormat="1" ht="25.5">
      <c r="A38" s="59"/>
      <c r="B38" s="59">
        <v>80120</v>
      </c>
      <c r="C38" s="87" t="s">
        <v>197</v>
      </c>
      <c r="D38" s="68">
        <v>633000</v>
      </c>
      <c r="E38" s="68">
        <v>633000</v>
      </c>
      <c r="F38" s="68">
        <v>555000</v>
      </c>
      <c r="G38" s="68">
        <v>53000</v>
      </c>
      <c r="H38" s="68"/>
      <c r="I38" s="68">
        <v>25000</v>
      </c>
      <c r="J38" s="68"/>
      <c r="K38" s="68"/>
      <c r="L38" s="68"/>
    </row>
    <row r="39" spans="1:12" s="7" customFormat="1" ht="12.75">
      <c r="A39" s="59"/>
      <c r="B39" s="59">
        <v>80130</v>
      </c>
      <c r="C39" s="87" t="s">
        <v>133</v>
      </c>
      <c r="D39" s="68">
        <v>530000</v>
      </c>
      <c r="E39" s="68">
        <v>530000</v>
      </c>
      <c r="F39" s="68">
        <v>463000</v>
      </c>
      <c r="G39" s="68">
        <v>35000</v>
      </c>
      <c r="H39" s="68"/>
      <c r="I39" s="68">
        <v>32000</v>
      </c>
      <c r="J39" s="68"/>
      <c r="K39" s="68"/>
      <c r="L39" s="68"/>
    </row>
    <row r="40" spans="1:12" s="7" customFormat="1" ht="25.5">
      <c r="A40" s="59"/>
      <c r="B40" s="59">
        <v>80146</v>
      </c>
      <c r="C40" s="87" t="s">
        <v>198</v>
      </c>
      <c r="D40" s="68">
        <v>7000</v>
      </c>
      <c r="E40" s="68">
        <v>7000</v>
      </c>
      <c r="F40" s="68"/>
      <c r="G40" s="68">
        <v>7000</v>
      </c>
      <c r="H40" s="68"/>
      <c r="I40" s="68"/>
      <c r="J40" s="68"/>
      <c r="K40" s="68"/>
      <c r="L40" s="68"/>
    </row>
    <row r="41" spans="1:12" s="7" customFormat="1" ht="12.75">
      <c r="A41" s="59">
        <v>851</v>
      </c>
      <c r="B41" s="59"/>
      <c r="C41" s="87" t="s">
        <v>135</v>
      </c>
      <c r="D41" s="68">
        <v>73000</v>
      </c>
      <c r="E41" s="68">
        <v>73000</v>
      </c>
      <c r="F41" s="68"/>
      <c r="G41" s="68">
        <v>73000</v>
      </c>
      <c r="H41" s="68"/>
      <c r="I41" s="68"/>
      <c r="J41" s="68"/>
      <c r="K41" s="68"/>
      <c r="L41" s="68"/>
    </row>
    <row r="42" spans="1:12" s="7" customFormat="1" ht="12.75">
      <c r="A42" s="59"/>
      <c r="B42" s="59">
        <v>85153</v>
      </c>
      <c r="C42" s="87" t="s">
        <v>186</v>
      </c>
      <c r="D42" s="68">
        <v>3000</v>
      </c>
      <c r="E42" s="68">
        <v>3000</v>
      </c>
      <c r="F42" s="68"/>
      <c r="G42" s="68">
        <v>3000</v>
      </c>
      <c r="H42" s="68"/>
      <c r="I42" s="68"/>
      <c r="J42" s="68"/>
      <c r="K42" s="68"/>
      <c r="L42" s="68"/>
    </row>
    <row r="43" spans="1:12" s="7" customFormat="1" ht="25.5">
      <c r="A43" s="59"/>
      <c r="B43" s="59">
        <v>85154</v>
      </c>
      <c r="C43" s="87" t="s">
        <v>137</v>
      </c>
      <c r="D43" s="68">
        <v>70000</v>
      </c>
      <c r="E43" s="68">
        <v>70000</v>
      </c>
      <c r="F43" s="68"/>
      <c r="G43" s="68">
        <v>70000</v>
      </c>
      <c r="H43" s="68"/>
      <c r="I43" s="68"/>
      <c r="J43" s="68"/>
      <c r="K43" s="68"/>
      <c r="L43" s="68"/>
    </row>
    <row r="44" spans="1:12" s="7" customFormat="1" ht="12.75">
      <c r="A44" s="59">
        <v>852</v>
      </c>
      <c r="B44" s="59"/>
      <c r="C44" s="87" t="s">
        <v>138</v>
      </c>
      <c r="D44" s="68">
        <f>SUM(D45:D51)</f>
        <v>1704800</v>
      </c>
      <c r="E44" s="68">
        <v>1704800</v>
      </c>
      <c r="F44" s="68">
        <f>F45+F50</f>
        <v>208500</v>
      </c>
      <c r="G44" s="68">
        <f>G45+G46+G50+G51</f>
        <v>40820</v>
      </c>
      <c r="H44" s="68"/>
      <c r="I44" s="68">
        <v>1455480</v>
      </c>
      <c r="J44" s="68"/>
      <c r="K44" s="68"/>
      <c r="L44" s="68"/>
    </row>
    <row r="45" spans="1:12" s="7" customFormat="1" ht="114.75">
      <c r="A45" s="59"/>
      <c r="B45" s="59">
        <v>85212</v>
      </c>
      <c r="C45" s="87" t="s">
        <v>199</v>
      </c>
      <c r="D45" s="68">
        <v>1414000</v>
      </c>
      <c r="E45" s="68">
        <v>1414000</v>
      </c>
      <c r="F45" s="68">
        <v>50900</v>
      </c>
      <c r="G45" s="68">
        <v>7620</v>
      </c>
      <c r="H45" s="68"/>
      <c r="I45" s="68">
        <v>1355480</v>
      </c>
      <c r="J45" s="68"/>
      <c r="K45" s="68"/>
      <c r="L45" s="68"/>
    </row>
    <row r="46" spans="1:12" s="7" customFormat="1" ht="93" customHeight="1">
      <c r="A46" s="59"/>
      <c r="B46" s="59">
        <v>85213</v>
      </c>
      <c r="C46" s="87" t="s">
        <v>170</v>
      </c>
      <c r="D46" s="68">
        <v>2300</v>
      </c>
      <c r="E46" s="68">
        <v>2300</v>
      </c>
      <c r="F46" s="68"/>
      <c r="G46" s="68">
        <v>2300</v>
      </c>
      <c r="H46" s="68"/>
      <c r="I46" s="68"/>
      <c r="J46" s="68"/>
      <c r="K46" s="68"/>
      <c r="L46" s="68"/>
    </row>
    <row r="47" spans="1:12" s="7" customFormat="1" ht="64.5" customHeight="1">
      <c r="A47" s="59"/>
      <c r="B47" s="59">
        <v>85214</v>
      </c>
      <c r="C47" s="87" t="s">
        <v>200</v>
      </c>
      <c r="D47" s="68">
        <v>60000</v>
      </c>
      <c r="E47" s="68">
        <v>60000</v>
      </c>
      <c r="F47" s="68"/>
      <c r="G47" s="68"/>
      <c r="H47" s="68"/>
      <c r="I47" s="68">
        <v>60000</v>
      </c>
      <c r="J47" s="68"/>
      <c r="K47" s="68"/>
      <c r="L47" s="68"/>
    </row>
    <row r="48" spans="1:12" s="7" customFormat="1" ht="25.5">
      <c r="A48" s="59"/>
      <c r="B48" s="59">
        <v>85215</v>
      </c>
      <c r="C48" s="87" t="s">
        <v>140</v>
      </c>
      <c r="D48" s="68">
        <v>1000</v>
      </c>
      <c r="E48" s="68">
        <v>1000</v>
      </c>
      <c r="F48" s="68"/>
      <c r="G48" s="68"/>
      <c r="H48" s="68"/>
      <c r="I48" s="68">
        <v>1000</v>
      </c>
      <c r="J48" s="68"/>
      <c r="K48" s="68"/>
      <c r="L48" s="68"/>
    </row>
    <row r="49" spans="1:12" s="7" customFormat="1" ht="12.75">
      <c r="A49" s="59"/>
      <c r="B49" s="59">
        <v>85216</v>
      </c>
      <c r="C49" s="87" t="s">
        <v>195</v>
      </c>
      <c r="D49" s="68">
        <v>21000</v>
      </c>
      <c r="E49" s="68">
        <v>21000</v>
      </c>
      <c r="F49" s="68"/>
      <c r="G49" s="68"/>
      <c r="H49" s="68"/>
      <c r="I49" s="68">
        <v>21000</v>
      </c>
      <c r="J49" s="68"/>
      <c r="K49" s="68"/>
      <c r="L49" s="68"/>
    </row>
    <row r="50" spans="1:12" s="7" customFormat="1" ht="25.5">
      <c r="A50" s="59"/>
      <c r="B50" s="59">
        <v>85219</v>
      </c>
      <c r="C50" s="87" t="s">
        <v>143</v>
      </c>
      <c r="D50" s="68">
        <v>166500</v>
      </c>
      <c r="E50" s="68">
        <v>166500</v>
      </c>
      <c r="F50" s="68">
        <v>157600</v>
      </c>
      <c r="G50" s="68">
        <v>8900</v>
      </c>
      <c r="H50" s="68"/>
      <c r="I50" s="68"/>
      <c r="J50" s="68"/>
      <c r="K50" s="68"/>
      <c r="L50" s="68"/>
    </row>
    <row r="51" spans="1:12" s="7" customFormat="1" ht="25.5">
      <c r="A51" s="59"/>
      <c r="B51" s="59">
        <v>85295</v>
      </c>
      <c r="C51" s="87" t="s">
        <v>115</v>
      </c>
      <c r="D51" s="68">
        <v>40000</v>
      </c>
      <c r="E51" s="68">
        <v>40000</v>
      </c>
      <c r="F51" s="68"/>
      <c r="G51" s="68">
        <v>22000</v>
      </c>
      <c r="H51" s="68"/>
      <c r="I51" s="68">
        <v>18000</v>
      </c>
      <c r="J51" s="68"/>
      <c r="K51" s="68"/>
      <c r="L51" s="68"/>
    </row>
    <row r="52" spans="1:12" s="7" customFormat="1" ht="25.5">
      <c r="A52" s="59">
        <v>854</v>
      </c>
      <c r="B52" s="59"/>
      <c r="C52" s="87" t="s">
        <v>144</v>
      </c>
      <c r="D52" s="68">
        <f>D53+D54</f>
        <v>127000</v>
      </c>
      <c r="E52" s="68">
        <f>E53+E54</f>
        <v>127000</v>
      </c>
      <c r="F52" s="68">
        <f>F53</f>
        <v>70000</v>
      </c>
      <c r="G52" s="68">
        <f>G53+G54</f>
        <v>53000</v>
      </c>
      <c r="H52" s="68"/>
      <c r="I52" s="68">
        <f>I53</f>
        <v>4000</v>
      </c>
      <c r="J52" s="68"/>
      <c r="K52" s="68"/>
      <c r="L52" s="68"/>
    </row>
    <row r="53" spans="1:12" s="7" customFormat="1" ht="12.75">
      <c r="A53" s="59"/>
      <c r="B53" s="59">
        <v>85401</v>
      </c>
      <c r="C53" s="87" t="s">
        <v>145</v>
      </c>
      <c r="D53" s="68">
        <v>112000</v>
      </c>
      <c r="E53" s="68">
        <v>112000</v>
      </c>
      <c r="F53" s="68">
        <v>70000</v>
      </c>
      <c r="G53" s="68">
        <v>38000</v>
      </c>
      <c r="H53" s="68"/>
      <c r="I53" s="68">
        <v>4000</v>
      </c>
      <c r="J53" s="68"/>
      <c r="K53" s="68"/>
      <c r="L53" s="68"/>
    </row>
    <row r="54" spans="1:12" s="7" customFormat="1" ht="25.5">
      <c r="A54" s="59"/>
      <c r="B54" s="59">
        <v>85415</v>
      </c>
      <c r="C54" s="87" t="s">
        <v>146</v>
      </c>
      <c r="D54" s="68">
        <v>15000</v>
      </c>
      <c r="E54" s="68">
        <v>15000</v>
      </c>
      <c r="F54" s="68"/>
      <c r="G54" s="68">
        <v>15000</v>
      </c>
      <c r="H54" s="68"/>
      <c r="I54" s="68"/>
      <c r="J54" s="68"/>
      <c r="K54" s="68"/>
      <c r="L54" s="68"/>
    </row>
    <row r="55" spans="1:12" s="7" customFormat="1" ht="38.25">
      <c r="A55" s="59">
        <v>900</v>
      </c>
      <c r="B55" s="59"/>
      <c r="C55" s="87" t="s">
        <v>147</v>
      </c>
      <c r="D55" s="68">
        <f>SUM(D56:D59)</f>
        <v>463000</v>
      </c>
      <c r="E55" s="68">
        <f>E56+E57+E58+E59</f>
        <v>463000</v>
      </c>
      <c r="F55" s="68"/>
      <c r="G55" s="68">
        <f>G56+G57+G58+G59</f>
        <v>463000</v>
      </c>
      <c r="H55" s="68"/>
      <c r="I55" s="68"/>
      <c r="J55" s="68"/>
      <c r="K55" s="68"/>
      <c r="L55" s="68"/>
    </row>
    <row r="56" spans="1:12" s="7" customFormat="1" ht="25.5">
      <c r="A56" s="59"/>
      <c r="B56" s="59">
        <v>90003</v>
      </c>
      <c r="C56" s="87" t="s">
        <v>165</v>
      </c>
      <c r="D56" s="68">
        <v>150000</v>
      </c>
      <c r="E56" s="68">
        <v>150000</v>
      </c>
      <c r="F56" s="68"/>
      <c r="G56" s="68">
        <v>150000</v>
      </c>
      <c r="H56" s="68"/>
      <c r="I56" s="68"/>
      <c r="J56" s="68"/>
      <c r="K56" s="68"/>
      <c r="L56" s="68"/>
    </row>
    <row r="57" spans="1:12" s="7" customFormat="1" ht="38.25">
      <c r="A57" s="59"/>
      <c r="B57" s="59">
        <v>90004</v>
      </c>
      <c r="C57" s="87" t="s">
        <v>149</v>
      </c>
      <c r="D57" s="68">
        <v>10000</v>
      </c>
      <c r="E57" s="68">
        <v>10000</v>
      </c>
      <c r="F57" s="68"/>
      <c r="G57" s="68">
        <v>10000</v>
      </c>
      <c r="I57" s="68"/>
      <c r="J57" s="68"/>
      <c r="K57" s="68"/>
      <c r="L57" s="68"/>
    </row>
    <row r="58" spans="1:12" s="7" customFormat="1" ht="25.5">
      <c r="A58" s="59"/>
      <c r="B58" s="59">
        <v>90013</v>
      </c>
      <c r="C58" s="87" t="s">
        <v>150</v>
      </c>
      <c r="D58" s="68">
        <v>3000</v>
      </c>
      <c r="E58" s="68">
        <v>3000</v>
      </c>
      <c r="F58" s="68"/>
      <c r="G58" s="68">
        <v>3000</v>
      </c>
      <c r="H58" s="68"/>
      <c r="I58" s="68"/>
      <c r="J58" s="68"/>
      <c r="K58" s="68"/>
      <c r="L58" s="68"/>
    </row>
    <row r="59" spans="1:12" s="7" customFormat="1" ht="25.5">
      <c r="A59" s="59"/>
      <c r="B59" s="59">
        <v>90015</v>
      </c>
      <c r="C59" s="87" t="s">
        <v>201</v>
      </c>
      <c r="D59" s="68">
        <v>300000</v>
      </c>
      <c r="E59" s="68">
        <v>300000</v>
      </c>
      <c r="F59" s="68"/>
      <c r="G59" s="68">
        <v>300000</v>
      </c>
      <c r="H59" s="68"/>
      <c r="I59" s="68"/>
      <c r="J59" s="68"/>
      <c r="K59" s="68"/>
      <c r="L59" s="68"/>
    </row>
    <row r="60" spans="1:12" s="7" customFormat="1" ht="38.25">
      <c r="A60" s="59">
        <v>921</v>
      </c>
      <c r="B60" s="59"/>
      <c r="C60" s="87" t="s">
        <v>167</v>
      </c>
      <c r="D60" s="68">
        <v>110000</v>
      </c>
      <c r="E60" s="68">
        <v>110000</v>
      </c>
      <c r="F60" s="68"/>
      <c r="G60" s="68"/>
      <c r="H60" s="68">
        <v>110000</v>
      </c>
      <c r="I60" s="68"/>
      <c r="J60" s="68"/>
      <c r="K60" s="68"/>
      <c r="L60" s="68"/>
    </row>
    <row r="61" spans="1:12" s="7" customFormat="1" ht="38.25">
      <c r="A61" s="59"/>
      <c r="B61" s="59">
        <v>92109</v>
      </c>
      <c r="C61" s="87" t="s">
        <v>166</v>
      </c>
      <c r="D61" s="68">
        <v>70000</v>
      </c>
      <c r="E61" s="68">
        <v>70000</v>
      </c>
      <c r="F61" s="68"/>
      <c r="G61" s="68"/>
      <c r="H61" s="68">
        <v>70000</v>
      </c>
      <c r="I61" s="68"/>
      <c r="J61" s="68"/>
      <c r="K61" s="68"/>
      <c r="L61" s="68"/>
    </row>
    <row r="62" spans="1:12" s="7" customFormat="1" ht="12.75">
      <c r="A62" s="59"/>
      <c r="B62" s="59">
        <v>92116</v>
      </c>
      <c r="C62" s="87" t="s">
        <v>154</v>
      </c>
      <c r="D62" s="68">
        <v>40000</v>
      </c>
      <c r="E62" s="68">
        <v>40000</v>
      </c>
      <c r="F62" s="68"/>
      <c r="G62" s="68"/>
      <c r="H62" s="68">
        <v>40000</v>
      </c>
      <c r="I62" s="68"/>
      <c r="J62" s="68"/>
      <c r="K62" s="68"/>
      <c r="L62" s="68"/>
    </row>
    <row r="63" spans="1:12" s="7" customFormat="1" ht="25.5">
      <c r="A63" s="59">
        <v>926</v>
      </c>
      <c r="B63" s="59"/>
      <c r="C63" s="87" t="s">
        <v>155</v>
      </c>
      <c r="D63" s="68">
        <v>80000</v>
      </c>
      <c r="E63" s="68">
        <v>80000</v>
      </c>
      <c r="F63" s="68"/>
      <c r="G63" s="68">
        <v>80000</v>
      </c>
      <c r="H63" s="68"/>
      <c r="I63" s="68"/>
      <c r="J63" s="68"/>
      <c r="K63" s="68"/>
      <c r="L63" s="68"/>
    </row>
    <row r="64" spans="1:12" s="7" customFormat="1" ht="25.5">
      <c r="A64" s="59"/>
      <c r="B64" s="59">
        <v>92605</v>
      </c>
      <c r="C64" s="87" t="s">
        <v>187</v>
      </c>
      <c r="D64" s="68">
        <v>80000</v>
      </c>
      <c r="E64" s="68">
        <v>80000</v>
      </c>
      <c r="F64" s="68"/>
      <c r="G64" s="68">
        <v>80000</v>
      </c>
      <c r="H64" s="68"/>
      <c r="I64" s="68"/>
      <c r="J64" s="68"/>
      <c r="K64" s="68"/>
      <c r="L64" s="68"/>
    </row>
    <row r="65" spans="1:12" s="9" customFormat="1" ht="24.75" customHeight="1">
      <c r="A65" s="187" t="s">
        <v>11</v>
      </c>
      <c r="B65" s="188"/>
      <c r="C65" s="188"/>
      <c r="D65" s="69">
        <f>D8+D11+D13+D15+D21+D23+D28+D30+D32+D41+D44+D52+D55+D60+D63</f>
        <v>10481767</v>
      </c>
      <c r="E65" s="69">
        <f>E8+E11+E13+E15+E21+E23+E28+E30+E32+E41+E44+E52+E55+E60+E63</f>
        <v>10481767</v>
      </c>
      <c r="F65" s="69">
        <f>F15+F23+F32+F44+F52</f>
        <v>5294095</v>
      </c>
      <c r="G65" s="69">
        <f>G8+G11+G13+G15+G21+G23+G28+G30+G32+G41+G44+G52+G55+G63</f>
        <v>3427192</v>
      </c>
      <c r="H65" s="69">
        <f>H60</f>
        <v>110000</v>
      </c>
      <c r="I65" s="69">
        <f>I23+I32+I44+I52</f>
        <v>1650480</v>
      </c>
      <c r="J65" s="69"/>
      <c r="K65" s="69"/>
      <c r="L65" s="69"/>
    </row>
    <row r="67" ht="12.75">
      <c r="A67" s="10"/>
    </row>
  </sheetData>
  <sheetProtection/>
  <mergeCells count="13">
    <mergeCell ref="A65:C65"/>
    <mergeCell ref="H5:H6"/>
    <mergeCell ref="F5:G5"/>
    <mergeCell ref="E5:E6"/>
    <mergeCell ref="D5:D6"/>
    <mergeCell ref="C5:C6"/>
    <mergeCell ref="B5:B6"/>
    <mergeCell ref="A5:A6"/>
    <mergeCell ref="J5:J6"/>
    <mergeCell ref="K5:K6"/>
    <mergeCell ref="L5:L6"/>
    <mergeCell ref="I1:L3"/>
    <mergeCell ref="I5:I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52"/>
  <sheetViews>
    <sheetView zoomScalePageLayoutView="0" workbookViewId="0" topLeftCell="A1">
      <selection activeCell="O34" sqref="O34"/>
    </sheetView>
  </sheetViews>
  <sheetFormatPr defaultColWidth="9.140625" defaultRowHeight="12.75"/>
  <cols>
    <col min="1" max="1" width="6.57421875" style="3" customWidth="1"/>
    <col min="2" max="2" width="8.8515625" style="3" bestFit="1" customWidth="1"/>
    <col min="3" max="3" width="8.8515625" style="96" customWidth="1"/>
    <col min="4" max="4" width="29.28125" style="3" customWidth="1"/>
    <col min="5" max="5" width="18.28125" style="3" customWidth="1"/>
    <col min="6" max="6" width="19.7109375" style="3" customWidth="1"/>
    <col min="7" max="7" width="17.57421875" style="3" customWidth="1"/>
    <col min="8" max="8" width="10.8515625" style="3" customWidth="1"/>
  </cols>
  <sheetData>
    <row r="2" spans="1:8" ht="18">
      <c r="A2" s="2"/>
      <c r="B2" s="2"/>
      <c r="C2" s="91"/>
      <c r="D2" s="2"/>
      <c r="E2" s="2"/>
      <c r="F2" s="2"/>
      <c r="H2" s="14"/>
    </row>
    <row r="3" spans="1:8" ht="16.5" customHeight="1">
      <c r="A3" s="2"/>
      <c r="B3" s="2"/>
      <c r="C3" s="91"/>
      <c r="D3" s="2"/>
      <c r="E3" s="2"/>
      <c r="F3" s="2"/>
      <c r="H3" s="14"/>
    </row>
    <row r="4" spans="1:11" ht="18">
      <c r="A4" s="4"/>
      <c r="B4" s="4"/>
      <c r="C4" s="92"/>
      <c r="D4" s="4"/>
      <c r="E4" s="25" t="s">
        <v>21</v>
      </c>
      <c r="F4" s="26"/>
      <c r="G4" s="26"/>
      <c r="H4" s="26"/>
      <c r="I4" s="26"/>
      <c r="J4" s="26"/>
      <c r="K4" s="26"/>
    </row>
    <row r="5" spans="1:10" s="7" customFormat="1" ht="20.25" customHeight="1">
      <c r="A5" s="189" t="s">
        <v>0</v>
      </c>
      <c r="B5" s="189" t="s">
        <v>6</v>
      </c>
      <c r="C5" s="93"/>
      <c r="D5" s="189" t="s">
        <v>8</v>
      </c>
      <c r="E5" s="189" t="s">
        <v>1</v>
      </c>
      <c r="F5" s="189" t="s">
        <v>23</v>
      </c>
      <c r="G5" s="11" t="s">
        <v>22</v>
      </c>
      <c r="H5" s="189" t="s">
        <v>25</v>
      </c>
      <c r="I5" s="191" t="s">
        <v>26</v>
      </c>
      <c r="J5" s="189" t="s">
        <v>10</v>
      </c>
    </row>
    <row r="6" spans="1:10" s="7" customFormat="1" ht="86.25" customHeight="1">
      <c r="A6" s="190"/>
      <c r="B6" s="190"/>
      <c r="C6" s="94" t="s">
        <v>219</v>
      </c>
      <c r="D6" s="190"/>
      <c r="E6" s="190"/>
      <c r="F6" s="190"/>
      <c r="G6" s="15" t="s">
        <v>24</v>
      </c>
      <c r="H6" s="190"/>
      <c r="I6" s="190"/>
      <c r="J6" s="190"/>
    </row>
    <row r="7" spans="1:10" s="7" customFormat="1" ht="6" customHeight="1">
      <c r="A7" s="8">
        <v>1</v>
      </c>
      <c r="B7" s="8">
        <v>2</v>
      </c>
      <c r="C7" s="95"/>
      <c r="D7" s="8">
        <v>3</v>
      </c>
      <c r="E7" s="8">
        <v>4</v>
      </c>
      <c r="F7" s="8">
        <v>5</v>
      </c>
      <c r="G7" s="8">
        <v>6</v>
      </c>
      <c r="H7" s="8">
        <v>7</v>
      </c>
      <c r="I7" s="8">
        <v>8</v>
      </c>
      <c r="J7" s="8">
        <v>9</v>
      </c>
    </row>
    <row r="8" spans="1:10" s="7" customFormat="1" ht="12.75">
      <c r="A8" s="118">
        <v>10</v>
      </c>
      <c r="B8" s="119"/>
      <c r="C8" s="120"/>
      <c r="D8" s="121" t="s">
        <v>104</v>
      </c>
      <c r="E8" s="122">
        <v>300000</v>
      </c>
      <c r="F8" s="122">
        <v>300000</v>
      </c>
      <c r="G8" s="122"/>
      <c r="H8" s="122"/>
      <c r="I8" s="122"/>
      <c r="J8" s="122"/>
    </row>
    <row r="9" spans="1:10" s="7" customFormat="1" ht="22.5">
      <c r="A9" s="118"/>
      <c r="B9" s="119">
        <v>1010</v>
      </c>
      <c r="C9" s="120"/>
      <c r="D9" s="121" t="s">
        <v>171</v>
      </c>
      <c r="E9" s="122">
        <v>300000</v>
      </c>
      <c r="F9" s="122">
        <v>300000</v>
      </c>
      <c r="G9" s="122"/>
      <c r="H9" s="122"/>
      <c r="I9" s="122"/>
      <c r="J9" s="122"/>
    </row>
    <row r="10" spans="1:10" s="7" customFormat="1" ht="22.5">
      <c r="A10" s="118"/>
      <c r="B10" s="119"/>
      <c r="C10" s="120">
        <v>6050</v>
      </c>
      <c r="D10" s="121" t="s">
        <v>220</v>
      </c>
      <c r="E10" s="122">
        <v>300000</v>
      </c>
      <c r="F10" s="122">
        <v>300000</v>
      </c>
      <c r="G10" s="122"/>
      <c r="H10" s="122"/>
      <c r="I10" s="122"/>
      <c r="J10" s="122"/>
    </row>
    <row r="11" spans="1:10" s="7" customFormat="1" ht="12.75">
      <c r="A11" s="118">
        <v>150</v>
      </c>
      <c r="B11" s="119"/>
      <c r="C11" s="120"/>
      <c r="D11" s="121" t="s">
        <v>217</v>
      </c>
      <c r="E11" s="122">
        <v>13440</v>
      </c>
      <c r="F11" s="122">
        <v>13440</v>
      </c>
      <c r="G11" s="122"/>
      <c r="H11" s="122"/>
      <c r="I11" s="122"/>
      <c r="J11" s="122"/>
    </row>
    <row r="12" spans="1:10" s="7" customFormat="1" ht="12.75">
      <c r="A12" s="118"/>
      <c r="B12" s="119">
        <v>15011</v>
      </c>
      <c r="C12" s="120"/>
      <c r="D12" s="121" t="s">
        <v>218</v>
      </c>
      <c r="E12" s="122">
        <v>13440</v>
      </c>
      <c r="F12" s="122">
        <v>13440</v>
      </c>
      <c r="G12" s="122"/>
      <c r="H12" s="122"/>
      <c r="I12" s="122"/>
      <c r="J12" s="122"/>
    </row>
    <row r="13" spans="1:10" s="7" customFormat="1" ht="57.75" customHeight="1">
      <c r="A13" s="118"/>
      <c r="B13" s="119"/>
      <c r="C13" s="120">
        <v>6639</v>
      </c>
      <c r="D13" s="121" t="s">
        <v>223</v>
      </c>
      <c r="E13" s="122">
        <v>13440</v>
      </c>
      <c r="F13" s="122">
        <v>13440</v>
      </c>
      <c r="G13" s="122"/>
      <c r="H13" s="122"/>
      <c r="I13" s="122"/>
      <c r="J13" s="122"/>
    </row>
    <row r="14" spans="1:10" s="7" customFormat="1" ht="12.75">
      <c r="A14" s="118">
        <v>600</v>
      </c>
      <c r="B14" s="119"/>
      <c r="C14" s="120"/>
      <c r="D14" s="121" t="s">
        <v>208</v>
      </c>
      <c r="E14" s="122">
        <v>690000</v>
      </c>
      <c r="F14" s="122">
        <v>690000</v>
      </c>
      <c r="G14" s="122"/>
      <c r="H14" s="122"/>
      <c r="I14" s="122"/>
      <c r="J14" s="122"/>
    </row>
    <row r="15" spans="1:10" s="7" customFormat="1" ht="12.75">
      <c r="A15" s="118"/>
      <c r="B15" s="119">
        <v>60016</v>
      </c>
      <c r="C15" s="120"/>
      <c r="D15" s="121" t="s">
        <v>108</v>
      </c>
      <c r="E15" s="122">
        <v>690000</v>
      </c>
      <c r="F15" s="122">
        <v>690000</v>
      </c>
      <c r="G15" s="122"/>
      <c r="H15" s="122"/>
      <c r="I15" s="122"/>
      <c r="J15" s="122"/>
    </row>
    <row r="16" spans="1:10" s="7" customFormat="1" ht="22.5">
      <c r="A16" s="118"/>
      <c r="B16" s="119"/>
      <c r="C16" s="120">
        <v>6050</v>
      </c>
      <c r="D16" s="121" t="s">
        <v>221</v>
      </c>
      <c r="E16" s="122">
        <v>690000</v>
      </c>
      <c r="F16" s="122">
        <v>690000</v>
      </c>
      <c r="G16" s="122"/>
      <c r="H16" s="122"/>
      <c r="I16" s="122"/>
      <c r="J16" s="122"/>
    </row>
    <row r="17" spans="1:10" s="7" customFormat="1" ht="12.75">
      <c r="A17" s="118">
        <v>750</v>
      </c>
      <c r="B17" s="119"/>
      <c r="C17" s="120"/>
      <c r="D17" s="121" t="s">
        <v>111</v>
      </c>
      <c r="E17" s="123">
        <v>123730</v>
      </c>
      <c r="F17" s="123">
        <v>123730</v>
      </c>
      <c r="G17" s="122"/>
      <c r="H17" s="122"/>
      <c r="I17" s="122"/>
      <c r="J17" s="122"/>
    </row>
    <row r="18" spans="1:10" s="7" customFormat="1" ht="12.75">
      <c r="A18" s="118"/>
      <c r="B18" s="119">
        <v>75095</v>
      </c>
      <c r="C18" s="120"/>
      <c r="D18" s="121" t="s">
        <v>115</v>
      </c>
      <c r="E18" s="123">
        <v>123730</v>
      </c>
      <c r="F18" s="123">
        <v>123730</v>
      </c>
      <c r="G18" s="122"/>
      <c r="H18" s="122"/>
      <c r="I18" s="122"/>
      <c r="J18" s="122"/>
    </row>
    <row r="19" spans="1:10" s="7" customFormat="1" ht="22.5">
      <c r="A19" s="118"/>
      <c r="B19" s="119"/>
      <c r="C19" s="120">
        <v>6060</v>
      </c>
      <c r="D19" s="121" t="s">
        <v>222</v>
      </c>
      <c r="E19" s="123">
        <v>115000</v>
      </c>
      <c r="F19" s="123">
        <v>115000</v>
      </c>
      <c r="G19" s="122"/>
      <c r="H19" s="122"/>
      <c r="I19" s="122"/>
      <c r="J19" s="122"/>
    </row>
    <row r="20" spans="1:10" s="7" customFormat="1" ht="56.25" customHeight="1">
      <c r="A20" s="118"/>
      <c r="B20" s="119"/>
      <c r="C20" s="120">
        <v>6639</v>
      </c>
      <c r="D20" s="121" t="s">
        <v>223</v>
      </c>
      <c r="E20" s="123">
        <v>8730</v>
      </c>
      <c r="F20" s="123">
        <v>8730</v>
      </c>
      <c r="G20" s="122"/>
      <c r="H20" s="122"/>
      <c r="I20" s="122"/>
      <c r="J20" s="122"/>
    </row>
    <row r="21" spans="1:10" s="9" customFormat="1" ht="24.75" customHeight="1">
      <c r="A21" s="187" t="s">
        <v>11</v>
      </c>
      <c r="B21" s="187"/>
      <c r="C21" s="187"/>
      <c r="D21" s="187"/>
      <c r="E21" s="124">
        <v>1127170</v>
      </c>
      <c r="F21" s="124">
        <v>1127170</v>
      </c>
      <c r="G21" s="100"/>
      <c r="H21" s="100"/>
      <c r="I21" s="100"/>
      <c r="J21" s="100"/>
    </row>
    <row r="22" spans="1:10" ht="12.75">
      <c r="A22" s="125"/>
      <c r="B22" s="125"/>
      <c r="C22" s="126"/>
      <c r="D22" s="125"/>
      <c r="E22" s="125"/>
      <c r="F22" s="125"/>
      <c r="G22" s="125"/>
      <c r="H22" s="125"/>
      <c r="I22" s="127"/>
      <c r="J22" s="127"/>
    </row>
    <row r="23" spans="1:10" ht="12.75">
      <c r="A23" s="128"/>
      <c r="B23" s="125"/>
      <c r="C23" s="126"/>
      <c r="D23" s="125"/>
      <c r="E23" s="125"/>
      <c r="F23" s="125"/>
      <c r="G23" s="125"/>
      <c r="H23" s="125"/>
      <c r="I23" s="127"/>
      <c r="J23" s="127"/>
    </row>
    <row r="24" spans="1:10" ht="12.75">
      <c r="A24" s="125"/>
      <c r="B24" s="125"/>
      <c r="C24" s="126"/>
      <c r="D24" s="125"/>
      <c r="E24" s="125"/>
      <c r="F24" s="125"/>
      <c r="G24" s="125"/>
      <c r="H24" s="125"/>
      <c r="I24" s="127"/>
      <c r="J24" s="127"/>
    </row>
    <row r="25" spans="1:10" ht="12.75">
      <c r="A25" s="125"/>
      <c r="B25" s="125"/>
      <c r="C25" s="126"/>
      <c r="D25" s="125"/>
      <c r="E25" s="125"/>
      <c r="F25" s="125"/>
      <c r="G25" s="125"/>
      <c r="H25" s="125"/>
      <c r="I25" s="127"/>
      <c r="J25" s="127"/>
    </row>
    <row r="26" spans="1:10" ht="12.75">
      <c r="A26" s="125"/>
      <c r="B26" s="125"/>
      <c r="C26" s="126"/>
      <c r="D26" s="125"/>
      <c r="E26" s="125"/>
      <c r="F26" s="125"/>
      <c r="G26" s="125"/>
      <c r="H26" s="125"/>
      <c r="I26" s="127"/>
      <c r="J26" s="127"/>
    </row>
    <row r="27" spans="1:10" ht="12.75">
      <c r="A27" s="125"/>
      <c r="B27" s="125"/>
      <c r="C27" s="126"/>
      <c r="D27" s="125"/>
      <c r="E27" s="125"/>
      <c r="F27" s="125"/>
      <c r="G27" s="125"/>
      <c r="H27" s="125"/>
      <c r="I27" s="127"/>
      <c r="J27" s="127"/>
    </row>
    <row r="28" spans="1:10" ht="12.75">
      <c r="A28" s="125"/>
      <c r="B28" s="125"/>
      <c r="C28" s="126"/>
      <c r="D28" s="125"/>
      <c r="E28" s="125"/>
      <c r="F28" s="125"/>
      <c r="G28" s="125"/>
      <c r="H28" s="125"/>
      <c r="I28" s="127"/>
      <c r="J28" s="127"/>
    </row>
    <row r="29" spans="1:10" ht="12.75">
      <c r="A29" s="125"/>
      <c r="B29" s="125"/>
      <c r="C29" s="126"/>
      <c r="D29" s="125"/>
      <c r="E29" s="125"/>
      <c r="F29" s="125"/>
      <c r="G29" s="125"/>
      <c r="H29" s="125"/>
      <c r="I29" s="127"/>
      <c r="J29" s="127"/>
    </row>
    <row r="30" spans="1:10" ht="12.75">
      <c r="A30" s="125"/>
      <c r="B30" s="125"/>
      <c r="C30" s="126"/>
      <c r="D30" s="125"/>
      <c r="E30" s="125"/>
      <c r="F30" s="125"/>
      <c r="G30" s="125"/>
      <c r="H30" s="125"/>
      <c r="I30" s="127"/>
      <c r="J30" s="127"/>
    </row>
    <row r="31" spans="1:10" ht="12.75">
      <c r="A31" s="125"/>
      <c r="B31" s="125"/>
      <c r="C31" s="126"/>
      <c r="D31" s="125"/>
      <c r="E31" s="125"/>
      <c r="F31" s="125"/>
      <c r="G31" s="125"/>
      <c r="H31" s="125"/>
      <c r="I31" s="127"/>
      <c r="J31" s="127"/>
    </row>
    <row r="32" spans="1:10" ht="12.75">
      <c r="A32" s="125"/>
      <c r="B32" s="125"/>
      <c r="C32" s="126"/>
      <c r="D32" s="125"/>
      <c r="E32" s="125"/>
      <c r="F32" s="125"/>
      <c r="G32" s="125"/>
      <c r="H32" s="125"/>
      <c r="I32" s="127"/>
      <c r="J32" s="127"/>
    </row>
    <row r="33" spans="1:10" ht="12.75">
      <c r="A33" s="125"/>
      <c r="B33" s="125"/>
      <c r="C33" s="126"/>
      <c r="D33" s="125"/>
      <c r="E33" s="125"/>
      <c r="F33" s="125"/>
      <c r="G33" s="125"/>
      <c r="H33" s="125"/>
      <c r="I33" s="127"/>
      <c r="J33" s="127"/>
    </row>
    <row r="34" spans="1:10" ht="12.75">
      <c r="A34" s="125"/>
      <c r="B34" s="125"/>
      <c r="C34" s="126"/>
      <c r="D34" s="125"/>
      <c r="E34" s="125"/>
      <c r="F34" s="125"/>
      <c r="G34" s="125"/>
      <c r="H34" s="125"/>
      <c r="I34" s="127"/>
      <c r="J34" s="127"/>
    </row>
    <row r="35" spans="1:10" ht="12.75">
      <c r="A35" s="125"/>
      <c r="B35" s="125"/>
      <c r="C35" s="126"/>
      <c r="D35" s="125"/>
      <c r="E35" s="125"/>
      <c r="F35" s="125"/>
      <c r="G35" s="125"/>
      <c r="H35" s="125"/>
      <c r="I35" s="127"/>
      <c r="J35" s="127"/>
    </row>
    <row r="36" spans="1:10" ht="12.75">
      <c r="A36" s="125"/>
      <c r="B36" s="125"/>
      <c r="C36" s="126"/>
      <c r="D36" s="125"/>
      <c r="E36" s="125"/>
      <c r="F36" s="125"/>
      <c r="G36" s="125"/>
      <c r="H36" s="125"/>
      <c r="I36" s="127"/>
      <c r="J36" s="127"/>
    </row>
    <row r="37" spans="1:10" ht="12.75">
      <c r="A37" s="125"/>
      <c r="B37" s="125"/>
      <c r="C37" s="126"/>
      <c r="D37" s="125"/>
      <c r="E37" s="125"/>
      <c r="F37" s="125"/>
      <c r="G37" s="125"/>
      <c r="H37" s="125"/>
      <c r="I37" s="127"/>
      <c r="J37" s="127"/>
    </row>
    <row r="38" spans="1:10" ht="12.75">
      <c r="A38" s="125"/>
      <c r="B38" s="125"/>
      <c r="C38" s="126"/>
      <c r="D38" s="125"/>
      <c r="E38" s="125"/>
      <c r="F38" s="125"/>
      <c r="G38" s="125"/>
      <c r="H38" s="125"/>
      <c r="I38" s="127"/>
      <c r="J38" s="127"/>
    </row>
    <row r="39" spans="1:10" ht="12.75">
      <c r="A39" s="125"/>
      <c r="B39" s="125"/>
      <c r="C39" s="126"/>
      <c r="D39" s="125"/>
      <c r="E39" s="125"/>
      <c r="F39" s="125"/>
      <c r="G39" s="125"/>
      <c r="H39" s="125"/>
      <c r="I39" s="127"/>
      <c r="J39" s="127"/>
    </row>
    <row r="40" spans="1:10" ht="12.75">
      <c r="A40" s="125"/>
      <c r="B40" s="125"/>
      <c r="C40" s="126"/>
      <c r="D40" s="125"/>
      <c r="E40" s="125"/>
      <c r="F40" s="125"/>
      <c r="G40" s="125"/>
      <c r="H40" s="125"/>
      <c r="I40" s="127"/>
      <c r="J40" s="127"/>
    </row>
    <row r="41" spans="1:10" ht="12.75">
      <c r="A41" s="125"/>
      <c r="B41" s="125"/>
      <c r="C41" s="126"/>
      <c r="D41" s="125"/>
      <c r="E41" s="125"/>
      <c r="F41" s="125"/>
      <c r="G41" s="125"/>
      <c r="H41" s="125"/>
      <c r="I41" s="127"/>
      <c r="J41" s="127"/>
    </row>
    <row r="42" spans="1:10" ht="12.75">
      <c r="A42" s="125"/>
      <c r="B42" s="125"/>
      <c r="C42" s="126"/>
      <c r="D42" s="125"/>
      <c r="E42" s="125"/>
      <c r="F42" s="125"/>
      <c r="G42" s="125"/>
      <c r="H42" s="125"/>
      <c r="I42" s="127"/>
      <c r="J42" s="127"/>
    </row>
    <row r="43" spans="1:10" ht="12.75">
      <c r="A43" s="125"/>
      <c r="B43" s="125"/>
      <c r="C43" s="126"/>
      <c r="D43" s="125"/>
      <c r="E43" s="125"/>
      <c r="F43" s="125"/>
      <c r="G43" s="125"/>
      <c r="H43" s="125"/>
      <c r="I43" s="127"/>
      <c r="J43" s="127"/>
    </row>
    <row r="44" spans="1:10" ht="12.75">
      <c r="A44" s="125"/>
      <c r="B44" s="125"/>
      <c r="C44" s="126"/>
      <c r="D44" s="125"/>
      <c r="E44" s="125"/>
      <c r="F44" s="125"/>
      <c r="G44" s="125"/>
      <c r="H44" s="125"/>
      <c r="I44" s="127"/>
      <c r="J44" s="127"/>
    </row>
    <row r="45" spans="1:10" ht="12.75">
      <c r="A45" s="125"/>
      <c r="B45" s="125"/>
      <c r="C45" s="126"/>
      <c r="D45" s="125"/>
      <c r="E45" s="125"/>
      <c r="F45" s="125"/>
      <c r="G45" s="125"/>
      <c r="H45" s="125"/>
      <c r="I45" s="127"/>
      <c r="J45" s="127"/>
    </row>
    <row r="46" spans="1:10" ht="12.75">
      <c r="A46" s="125"/>
      <c r="B46" s="125"/>
      <c r="C46" s="126"/>
      <c r="D46" s="125"/>
      <c r="E46" s="125"/>
      <c r="F46" s="125"/>
      <c r="G46" s="125"/>
      <c r="H46" s="125"/>
      <c r="I46" s="127"/>
      <c r="J46" s="127"/>
    </row>
    <row r="47" spans="1:10" ht="12.75">
      <c r="A47" s="125"/>
      <c r="B47" s="125"/>
      <c r="C47" s="126"/>
      <c r="D47" s="125"/>
      <c r="E47" s="125"/>
      <c r="F47" s="125"/>
      <c r="G47" s="125"/>
      <c r="H47" s="125"/>
      <c r="I47" s="127"/>
      <c r="J47" s="127"/>
    </row>
    <row r="48" spans="1:10" ht="12.75">
      <c r="A48" s="125"/>
      <c r="B48" s="125"/>
      <c r="C48" s="126"/>
      <c r="D48" s="125"/>
      <c r="E48" s="125"/>
      <c r="F48" s="125"/>
      <c r="G48" s="125"/>
      <c r="H48" s="125"/>
      <c r="I48" s="127"/>
      <c r="J48" s="127"/>
    </row>
    <row r="49" spans="1:10" ht="12.75">
      <c r="A49" s="125"/>
      <c r="B49" s="125"/>
      <c r="C49" s="126"/>
      <c r="D49" s="125"/>
      <c r="E49" s="125"/>
      <c r="F49" s="125"/>
      <c r="G49" s="125"/>
      <c r="H49" s="125"/>
      <c r="I49" s="127"/>
      <c r="J49" s="127"/>
    </row>
    <row r="50" spans="1:10" ht="12.75">
      <c r="A50" s="125"/>
      <c r="B50" s="125"/>
      <c r="C50" s="126"/>
      <c r="D50" s="125"/>
      <c r="E50" s="125"/>
      <c r="F50" s="125"/>
      <c r="G50" s="125"/>
      <c r="H50" s="125"/>
      <c r="I50" s="127"/>
      <c r="J50" s="127"/>
    </row>
    <row r="51" spans="1:10" ht="12.75">
      <c r="A51" s="125"/>
      <c r="B51" s="125"/>
      <c r="C51" s="126"/>
      <c r="D51" s="125"/>
      <c r="E51" s="125"/>
      <c r="F51" s="125"/>
      <c r="G51" s="125"/>
      <c r="H51" s="125"/>
      <c r="I51" s="127"/>
      <c r="J51" s="127"/>
    </row>
    <row r="52" spans="1:10" ht="12.75">
      <c r="A52" s="125"/>
      <c r="B52" s="125"/>
      <c r="C52" s="126"/>
      <c r="D52" s="125"/>
      <c r="E52" s="125"/>
      <c r="F52" s="125"/>
      <c r="G52" s="125"/>
      <c r="H52" s="125"/>
      <c r="I52" s="127"/>
      <c r="J52" s="127"/>
    </row>
  </sheetData>
  <sheetProtection/>
  <mergeCells count="9">
    <mergeCell ref="J5:J6"/>
    <mergeCell ref="H5:H6"/>
    <mergeCell ref="A21:D21"/>
    <mergeCell ref="E5:E6"/>
    <mergeCell ref="I5:I6"/>
    <mergeCell ref="A5:A6"/>
    <mergeCell ref="B5:B6"/>
    <mergeCell ref="D5:D6"/>
    <mergeCell ref="F5:F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 xml:space="preserve">&amp;RZałącznik Nr 3
do Uchawały Nr 
 Rady Gminy Nowe Miasto 
z dnia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3:H37"/>
  <sheetViews>
    <sheetView zoomScalePageLayoutView="0" workbookViewId="0" topLeftCell="A5">
      <selection activeCell="D17" sqref="D17"/>
    </sheetView>
  </sheetViews>
  <sheetFormatPr defaultColWidth="9.140625" defaultRowHeight="12.75"/>
  <cols>
    <col min="1" max="1" width="11.28125" style="3" customWidth="1"/>
    <col min="2" max="3" width="12.421875" style="3" customWidth="1"/>
    <col min="4" max="4" width="42.7109375" style="3" customWidth="1"/>
    <col min="5" max="5" width="14.28125" style="3" customWidth="1"/>
    <col min="6" max="6" width="14.8515625" style="3" customWidth="1"/>
    <col min="7" max="7" width="13.57421875" style="3" customWidth="1"/>
    <col min="8" max="8" width="15.8515625" style="0" customWidth="1"/>
  </cols>
  <sheetData>
    <row r="3" spans="1:8" ht="48.75" customHeight="1">
      <c r="A3" s="193" t="s">
        <v>43</v>
      </c>
      <c r="B3" s="193"/>
      <c r="C3" s="193"/>
      <c r="D3" s="193"/>
      <c r="E3" s="193"/>
      <c r="F3" s="193"/>
      <c r="G3" s="193"/>
      <c r="H3" s="193"/>
    </row>
    <row r="4" ht="12.75">
      <c r="H4" s="29"/>
    </row>
    <row r="5" spans="1:8" s="30" customFormat="1" ht="20.25" customHeight="1">
      <c r="A5" s="194" t="s">
        <v>0</v>
      </c>
      <c r="B5" s="195" t="s">
        <v>6</v>
      </c>
      <c r="C5" s="97"/>
      <c r="D5" s="195" t="s">
        <v>40</v>
      </c>
      <c r="E5" s="197" t="s">
        <v>38</v>
      </c>
      <c r="F5" s="199" t="s">
        <v>44</v>
      </c>
      <c r="G5" s="199" t="s">
        <v>39</v>
      </c>
      <c r="H5" s="199"/>
    </row>
    <row r="6" spans="1:8" s="30" customFormat="1" ht="65.25" customHeight="1">
      <c r="A6" s="194"/>
      <c r="B6" s="196"/>
      <c r="C6" s="98" t="s">
        <v>219</v>
      </c>
      <c r="D6" s="196"/>
      <c r="E6" s="198"/>
      <c r="F6" s="199"/>
      <c r="G6" s="28" t="s">
        <v>41</v>
      </c>
      <c r="H6" s="28" t="s">
        <v>42</v>
      </c>
    </row>
    <row r="7" spans="1:8" ht="9" customHeight="1">
      <c r="A7" s="31">
        <v>1</v>
      </c>
      <c r="B7" s="31">
        <v>2</v>
      </c>
      <c r="C7" s="31"/>
      <c r="D7" s="31">
        <v>3</v>
      </c>
      <c r="E7" s="31">
        <v>4</v>
      </c>
      <c r="F7" s="31">
        <v>5</v>
      </c>
      <c r="G7" s="31">
        <v>6</v>
      </c>
      <c r="H7" s="31">
        <v>7</v>
      </c>
    </row>
    <row r="8" spans="1:8" ht="12.75" customHeight="1">
      <c r="A8" s="99">
        <v>750</v>
      </c>
      <c r="B8" s="99"/>
      <c r="C8" s="99"/>
      <c r="D8" s="101" t="s">
        <v>111</v>
      </c>
      <c r="E8" s="116">
        <v>47895</v>
      </c>
      <c r="F8" s="116">
        <v>47895</v>
      </c>
      <c r="G8" s="117">
        <v>47895</v>
      </c>
      <c r="H8" s="99"/>
    </row>
    <row r="9" spans="1:8" ht="14.25" customHeight="1">
      <c r="A9" s="99"/>
      <c r="B9" s="99">
        <v>75011</v>
      </c>
      <c r="C9" s="99"/>
      <c r="D9" s="101" t="s">
        <v>158</v>
      </c>
      <c r="E9" s="116">
        <v>47895</v>
      </c>
      <c r="F9" s="116">
        <v>47895</v>
      </c>
      <c r="G9" s="117">
        <v>47895</v>
      </c>
      <c r="H9" s="99"/>
    </row>
    <row r="10" spans="1:8" ht="33.75" customHeight="1">
      <c r="A10" s="99"/>
      <c r="B10" s="99"/>
      <c r="C10" s="114">
        <v>2010</v>
      </c>
      <c r="D10" s="113" t="s">
        <v>95</v>
      </c>
      <c r="E10" s="116">
        <v>47895</v>
      </c>
      <c r="F10" s="117"/>
      <c r="G10" s="117"/>
      <c r="H10" s="99"/>
    </row>
    <row r="11" spans="1:8" ht="24.75" customHeight="1">
      <c r="A11" s="102"/>
      <c r="B11" s="102"/>
      <c r="C11" s="102">
        <v>4010</v>
      </c>
      <c r="D11" s="103" t="s">
        <v>225</v>
      </c>
      <c r="E11" s="104"/>
      <c r="F11" s="104">
        <v>41815</v>
      </c>
      <c r="G11" s="104">
        <v>41815</v>
      </c>
      <c r="H11" s="102"/>
    </row>
    <row r="12" spans="1:8" ht="24.75" customHeight="1">
      <c r="A12" s="105"/>
      <c r="B12" s="105"/>
      <c r="C12" s="105">
        <v>4110</v>
      </c>
      <c r="D12" s="106" t="s">
        <v>224</v>
      </c>
      <c r="E12" s="107"/>
      <c r="F12" s="107">
        <v>6080</v>
      </c>
      <c r="G12" s="107">
        <v>6080</v>
      </c>
      <c r="H12" s="105"/>
    </row>
    <row r="13" spans="1:8" ht="24.75" customHeight="1">
      <c r="A13" s="105">
        <v>751</v>
      </c>
      <c r="B13" s="105"/>
      <c r="C13" s="105"/>
      <c r="D13" s="106" t="s">
        <v>191</v>
      </c>
      <c r="E13" s="107">
        <v>791</v>
      </c>
      <c r="F13" s="107">
        <v>791</v>
      </c>
      <c r="G13" s="107">
        <v>791</v>
      </c>
      <c r="H13" s="105"/>
    </row>
    <row r="14" spans="1:8" ht="24.75" customHeight="1">
      <c r="A14" s="105"/>
      <c r="B14" s="105">
        <v>75101</v>
      </c>
      <c r="C14" s="105"/>
      <c r="D14" s="106" t="s">
        <v>226</v>
      </c>
      <c r="E14" s="107">
        <v>791</v>
      </c>
      <c r="F14" s="107">
        <v>791</v>
      </c>
      <c r="G14" s="107">
        <v>791</v>
      </c>
      <c r="H14" s="105"/>
    </row>
    <row r="15" spans="1:8" ht="31.5" customHeight="1">
      <c r="A15" s="105"/>
      <c r="B15" s="105"/>
      <c r="C15" s="105">
        <v>2010</v>
      </c>
      <c r="D15" s="106" t="s">
        <v>95</v>
      </c>
      <c r="E15" s="107">
        <v>791</v>
      </c>
      <c r="F15" s="107"/>
      <c r="G15" s="107"/>
      <c r="H15" s="105"/>
    </row>
    <row r="16" spans="1:8" ht="31.5" customHeight="1">
      <c r="A16" s="105"/>
      <c r="B16" s="105"/>
      <c r="C16" s="105">
        <v>4110</v>
      </c>
      <c r="D16" s="106" t="s">
        <v>224</v>
      </c>
      <c r="E16" s="107"/>
      <c r="F16" s="107">
        <v>106</v>
      </c>
      <c r="G16" s="107">
        <v>106</v>
      </c>
      <c r="H16" s="105"/>
    </row>
    <row r="17" spans="1:8" ht="31.5" customHeight="1">
      <c r="A17" s="105"/>
      <c r="B17" s="105"/>
      <c r="C17" s="105">
        <v>4170</v>
      </c>
      <c r="D17" s="106" t="s">
        <v>227</v>
      </c>
      <c r="E17" s="107"/>
      <c r="F17" s="107">
        <v>685</v>
      </c>
      <c r="G17" s="107">
        <v>685</v>
      </c>
      <c r="H17" s="105"/>
    </row>
    <row r="18" spans="1:8" ht="31.5" customHeight="1">
      <c r="A18" s="105">
        <v>754</v>
      </c>
      <c r="B18" s="105"/>
      <c r="C18" s="105"/>
      <c r="D18" s="106" t="s">
        <v>119</v>
      </c>
      <c r="E18" s="107">
        <v>200</v>
      </c>
      <c r="F18" s="107">
        <v>200</v>
      </c>
      <c r="G18" s="107">
        <v>200</v>
      </c>
      <c r="H18" s="105"/>
    </row>
    <row r="19" spans="1:8" ht="19.5" customHeight="1">
      <c r="A19" s="108"/>
      <c r="B19" s="108">
        <v>75414</v>
      </c>
      <c r="C19" s="108"/>
      <c r="D19" s="109" t="s">
        <v>228</v>
      </c>
      <c r="E19" s="110">
        <v>200</v>
      </c>
      <c r="F19" s="110">
        <v>200</v>
      </c>
      <c r="G19" s="110">
        <v>200</v>
      </c>
      <c r="H19" s="108"/>
    </row>
    <row r="20" spans="1:8" ht="39" customHeight="1">
      <c r="A20" s="108"/>
      <c r="B20" s="108"/>
      <c r="C20" s="108">
        <v>2010</v>
      </c>
      <c r="D20" s="109" t="s">
        <v>95</v>
      </c>
      <c r="E20" s="110">
        <v>200</v>
      </c>
      <c r="F20" s="110">
        <v>200</v>
      </c>
      <c r="G20" s="110">
        <v>200</v>
      </c>
      <c r="H20" s="108"/>
    </row>
    <row r="21" spans="1:8" ht="39" customHeight="1">
      <c r="A21" s="108"/>
      <c r="B21" s="108"/>
      <c r="C21" s="108">
        <v>4210</v>
      </c>
      <c r="D21" s="109" t="s">
        <v>229</v>
      </c>
      <c r="E21" s="110"/>
      <c r="F21" s="110">
        <v>200</v>
      </c>
      <c r="G21" s="110">
        <v>200</v>
      </c>
      <c r="H21" s="108"/>
    </row>
    <row r="22" spans="1:8" ht="39" customHeight="1">
      <c r="A22" s="108">
        <v>852</v>
      </c>
      <c r="B22" s="108"/>
      <c r="C22" s="108"/>
      <c r="D22" s="109" t="s">
        <v>138</v>
      </c>
      <c r="E22" s="110">
        <v>1404500</v>
      </c>
      <c r="F22" s="110">
        <v>1404500</v>
      </c>
      <c r="G22" s="110">
        <v>1404500</v>
      </c>
      <c r="H22" s="108"/>
    </row>
    <row r="23" spans="1:8" ht="38.25" customHeight="1">
      <c r="A23" s="108"/>
      <c r="B23" s="108">
        <v>85212</v>
      </c>
      <c r="C23" s="108"/>
      <c r="D23" s="109" t="s">
        <v>181</v>
      </c>
      <c r="E23" s="110">
        <v>1404000</v>
      </c>
      <c r="F23" s="110">
        <v>1404000</v>
      </c>
      <c r="G23" s="110">
        <v>1404000</v>
      </c>
      <c r="H23" s="108"/>
    </row>
    <row r="24" spans="1:8" ht="38.25" customHeight="1">
      <c r="A24" s="108"/>
      <c r="B24" s="108"/>
      <c r="C24" s="108">
        <v>2010</v>
      </c>
      <c r="D24" s="109" t="s">
        <v>95</v>
      </c>
      <c r="E24" s="110">
        <v>1404000</v>
      </c>
      <c r="F24" s="110"/>
      <c r="G24" s="110"/>
      <c r="H24" s="108"/>
    </row>
    <row r="25" spans="1:8" ht="38.25" customHeight="1">
      <c r="A25" s="108"/>
      <c r="B25" s="108"/>
      <c r="C25" s="108">
        <v>3110</v>
      </c>
      <c r="D25" s="109" t="s">
        <v>230</v>
      </c>
      <c r="E25" s="110"/>
      <c r="F25" s="110">
        <v>1355480</v>
      </c>
      <c r="G25" s="110">
        <v>1355480</v>
      </c>
      <c r="H25" s="108"/>
    </row>
    <row r="26" spans="1:8" ht="38.25" customHeight="1">
      <c r="A26" s="108"/>
      <c r="B26" s="108"/>
      <c r="C26" s="108">
        <v>4010</v>
      </c>
      <c r="D26" s="109" t="s">
        <v>225</v>
      </c>
      <c r="E26" s="110"/>
      <c r="F26" s="110">
        <v>29620</v>
      </c>
      <c r="G26" s="110">
        <v>29620</v>
      </c>
      <c r="H26" s="108"/>
    </row>
    <row r="27" spans="1:8" ht="38.25" customHeight="1">
      <c r="A27" s="108"/>
      <c r="B27" s="108"/>
      <c r="C27" s="108">
        <v>4040</v>
      </c>
      <c r="D27" s="109" t="s">
        <v>231</v>
      </c>
      <c r="E27" s="110"/>
      <c r="F27" s="110">
        <v>3100</v>
      </c>
      <c r="G27" s="110">
        <v>3100</v>
      </c>
      <c r="H27" s="108"/>
    </row>
    <row r="28" spans="1:8" ht="38.25" customHeight="1">
      <c r="A28" s="108"/>
      <c r="B28" s="108"/>
      <c r="C28" s="108">
        <v>4110</v>
      </c>
      <c r="D28" s="109" t="s">
        <v>224</v>
      </c>
      <c r="E28" s="110"/>
      <c r="F28" s="110">
        <v>12400</v>
      </c>
      <c r="G28" s="110">
        <v>12400</v>
      </c>
      <c r="H28" s="108"/>
    </row>
    <row r="29" spans="1:8" ht="38.25" customHeight="1">
      <c r="A29" s="108"/>
      <c r="B29" s="108"/>
      <c r="C29" s="108">
        <v>4120</v>
      </c>
      <c r="D29" s="109" t="s">
        <v>232</v>
      </c>
      <c r="E29" s="110"/>
      <c r="F29" s="110">
        <v>900</v>
      </c>
      <c r="G29" s="110">
        <v>900</v>
      </c>
      <c r="H29" s="108"/>
    </row>
    <row r="30" spans="1:8" ht="38.25" customHeight="1">
      <c r="A30" s="108"/>
      <c r="B30" s="108"/>
      <c r="C30" s="108">
        <v>4300</v>
      </c>
      <c r="D30" s="109" t="s">
        <v>233</v>
      </c>
      <c r="E30" s="110"/>
      <c r="F30" s="110">
        <v>1300</v>
      </c>
      <c r="G30" s="110">
        <v>1300</v>
      </c>
      <c r="H30" s="108"/>
    </row>
    <row r="31" spans="1:8" ht="38.25" customHeight="1">
      <c r="A31" s="108"/>
      <c r="B31" s="108"/>
      <c r="C31" s="108">
        <v>4440</v>
      </c>
      <c r="D31" s="109" t="s">
        <v>234</v>
      </c>
      <c r="E31" s="110"/>
      <c r="F31" s="110">
        <v>1200</v>
      </c>
      <c r="G31" s="110">
        <v>1200</v>
      </c>
      <c r="H31" s="108"/>
    </row>
    <row r="32" spans="1:8" ht="19.5" customHeight="1">
      <c r="A32" s="108"/>
      <c r="B32" s="108">
        <v>85213</v>
      </c>
      <c r="C32" s="108"/>
      <c r="D32" s="109" t="s">
        <v>235</v>
      </c>
      <c r="E32" s="110">
        <v>500</v>
      </c>
      <c r="F32" s="110">
        <v>500</v>
      </c>
      <c r="G32" s="110">
        <v>500</v>
      </c>
      <c r="H32" s="108"/>
    </row>
    <row r="33" spans="1:8" ht="19.5" customHeight="1">
      <c r="A33" s="108"/>
      <c r="B33" s="108"/>
      <c r="C33" s="108">
        <v>2010</v>
      </c>
      <c r="D33" s="109" t="s">
        <v>95</v>
      </c>
      <c r="E33" s="115">
        <v>500</v>
      </c>
      <c r="F33" s="108"/>
      <c r="G33" s="108"/>
      <c r="H33" s="108"/>
    </row>
    <row r="34" spans="1:8" ht="19.5" customHeight="1">
      <c r="A34" s="108"/>
      <c r="B34" s="108"/>
      <c r="C34" s="108">
        <v>4280</v>
      </c>
      <c r="D34" s="109" t="s">
        <v>236</v>
      </c>
      <c r="E34" s="108"/>
      <c r="F34" s="115">
        <v>500</v>
      </c>
      <c r="G34" s="115">
        <v>500</v>
      </c>
      <c r="H34" s="108"/>
    </row>
    <row r="35" spans="1:8" ht="19.5" customHeight="1">
      <c r="A35" s="192" t="s">
        <v>1</v>
      </c>
      <c r="B35" s="192"/>
      <c r="C35" s="192"/>
      <c r="D35" s="192"/>
      <c r="E35" s="192"/>
      <c r="F35" s="111">
        <v>1453386</v>
      </c>
      <c r="G35" s="111">
        <v>1453386</v>
      </c>
      <c r="H35" s="112"/>
    </row>
    <row r="37" ht="12.75">
      <c r="A37" s="10"/>
    </row>
  </sheetData>
  <sheetProtection/>
  <mergeCells count="8">
    <mergeCell ref="A35:E35"/>
    <mergeCell ref="A3:H3"/>
    <mergeCell ref="A5:A6"/>
    <mergeCell ref="B5:B6"/>
    <mergeCell ref="D5:D6"/>
    <mergeCell ref="E5:E6"/>
    <mergeCell ref="F5:F6"/>
    <mergeCell ref="G5:H5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&amp;RZałącznik Nr 3
do Uchwały29/VII/2011 
Rady Gminy Nowe Miasto
z dnia 25 marca 2011 roku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5:F33"/>
  <sheetViews>
    <sheetView zoomScalePageLayoutView="0" workbookViewId="0" topLeftCell="A1">
      <selection activeCell="J11" sqref="J11"/>
    </sheetView>
  </sheetViews>
  <sheetFormatPr defaultColWidth="9.140625" defaultRowHeight="12.75"/>
  <cols>
    <col min="1" max="1" width="4.00390625" style="3" customWidth="1"/>
    <col min="2" max="2" width="8.140625" style="3" customWidth="1"/>
    <col min="3" max="4" width="9.8515625" style="3" customWidth="1"/>
    <col min="5" max="5" width="30.00390625" style="3" customWidth="1"/>
    <col min="6" max="6" width="23.57421875" style="3" customWidth="1"/>
    <col min="7" max="16384" width="9.140625" style="3" customWidth="1"/>
  </cols>
  <sheetData>
    <row r="1" ht="18.75" customHeight="1"/>
    <row r="2" ht="20.25" customHeight="1"/>
    <row r="3" ht="15.75" customHeight="1"/>
    <row r="4" ht="30" customHeight="1"/>
    <row r="5" spans="1:6" ht="78" customHeight="1">
      <c r="A5" s="200" t="s">
        <v>45</v>
      </c>
      <c r="B5" s="200"/>
      <c r="C5" s="200"/>
      <c r="D5" s="200"/>
      <c r="E5" s="200"/>
      <c r="F5" s="200"/>
    </row>
    <row r="6" spans="5:6" ht="19.5" customHeight="1">
      <c r="E6" s="33"/>
      <c r="F6" s="33"/>
    </row>
    <row r="7" ht="19.5" customHeight="1">
      <c r="F7" s="34"/>
    </row>
    <row r="8" spans="1:6" ht="19.5" customHeight="1">
      <c r="A8" s="27" t="s">
        <v>33</v>
      </c>
      <c r="B8" s="27" t="s">
        <v>0</v>
      </c>
      <c r="C8" s="27" t="s">
        <v>6</v>
      </c>
      <c r="D8" s="27" t="s">
        <v>219</v>
      </c>
      <c r="E8" s="27" t="s">
        <v>46</v>
      </c>
      <c r="F8" s="27" t="s">
        <v>47</v>
      </c>
    </row>
    <row r="9" spans="1:6" ht="30" customHeight="1" thickBot="1">
      <c r="A9" s="35" t="s">
        <v>48</v>
      </c>
      <c r="B9" s="201" t="s">
        <v>5</v>
      </c>
      <c r="C9" s="202"/>
      <c r="D9" s="202"/>
      <c r="E9" s="202"/>
      <c r="F9" s="203"/>
    </row>
    <row r="10" spans="1:6" ht="30" customHeight="1">
      <c r="A10" s="36">
        <v>1</v>
      </c>
      <c r="B10" s="129">
        <v>851</v>
      </c>
      <c r="C10" s="129"/>
      <c r="D10" s="129"/>
      <c r="E10" s="130" t="s">
        <v>135</v>
      </c>
      <c r="F10" s="131">
        <v>70000</v>
      </c>
    </row>
    <row r="11" spans="1:6" ht="30" customHeight="1">
      <c r="A11" s="37"/>
      <c r="B11" s="132"/>
      <c r="C11" s="132">
        <v>85154</v>
      </c>
      <c r="D11" s="132"/>
      <c r="E11" s="132" t="s">
        <v>137</v>
      </c>
      <c r="F11" s="133">
        <v>70000</v>
      </c>
    </row>
    <row r="12" spans="1:6" ht="30" customHeight="1">
      <c r="A12" s="37"/>
      <c r="B12" s="132"/>
      <c r="C12" s="132"/>
      <c r="D12" s="134" t="s">
        <v>237</v>
      </c>
      <c r="E12" s="132" t="s">
        <v>90</v>
      </c>
      <c r="F12" s="133">
        <v>70000</v>
      </c>
    </row>
    <row r="13" spans="1:6" ht="30" customHeight="1">
      <c r="A13" s="37"/>
      <c r="B13" s="132"/>
      <c r="C13" s="132"/>
      <c r="D13" s="132"/>
      <c r="E13" s="132"/>
      <c r="F13" s="133"/>
    </row>
    <row r="14" spans="1:6" ht="30" customHeight="1" thickBot="1">
      <c r="A14" s="38"/>
      <c r="B14" s="135"/>
      <c r="C14" s="135"/>
      <c r="D14" s="135"/>
      <c r="E14" s="135"/>
      <c r="F14" s="136"/>
    </row>
    <row r="15" spans="1:6" ht="30" customHeight="1" thickBot="1">
      <c r="A15" s="39" t="s">
        <v>49</v>
      </c>
      <c r="B15" s="171" t="s">
        <v>192</v>
      </c>
      <c r="C15" s="172"/>
      <c r="D15" s="172"/>
      <c r="E15" s="172"/>
      <c r="F15" s="173"/>
    </row>
    <row r="16" spans="1:6" ht="30" customHeight="1">
      <c r="A16" s="36">
        <v>1</v>
      </c>
      <c r="B16" s="129">
        <v>851</v>
      </c>
      <c r="C16" s="129">
        <v>85154</v>
      </c>
      <c r="D16" s="129">
        <v>3030</v>
      </c>
      <c r="E16" s="129" t="s">
        <v>174</v>
      </c>
      <c r="F16" s="131">
        <v>18000</v>
      </c>
    </row>
    <row r="17" spans="1:6" ht="30" customHeight="1">
      <c r="A17" s="36">
        <v>2</v>
      </c>
      <c r="B17" s="129">
        <v>851</v>
      </c>
      <c r="C17" s="129">
        <v>85154</v>
      </c>
      <c r="D17" s="129">
        <v>4170</v>
      </c>
      <c r="E17" s="129" t="s">
        <v>175</v>
      </c>
      <c r="F17" s="131">
        <v>16000</v>
      </c>
    </row>
    <row r="18" spans="1:6" ht="30" customHeight="1">
      <c r="A18" s="36">
        <v>3</v>
      </c>
      <c r="B18" s="129">
        <v>851</v>
      </c>
      <c r="C18" s="129">
        <v>85154</v>
      </c>
      <c r="D18" s="129">
        <v>4300</v>
      </c>
      <c r="E18" s="129" t="s">
        <v>176</v>
      </c>
      <c r="F18" s="131">
        <v>32000</v>
      </c>
    </row>
    <row r="19" spans="1:6" ht="30" customHeight="1">
      <c r="A19" s="36">
        <v>4</v>
      </c>
      <c r="B19" s="129">
        <v>851</v>
      </c>
      <c r="C19" s="129">
        <v>85154</v>
      </c>
      <c r="D19" s="129">
        <v>4410</v>
      </c>
      <c r="E19" s="129" t="s">
        <v>177</v>
      </c>
      <c r="F19" s="131" t="s">
        <v>178</v>
      </c>
    </row>
    <row r="20" spans="1:6" ht="30" customHeight="1">
      <c r="A20" s="37">
        <v>5</v>
      </c>
      <c r="B20" s="132">
        <v>851</v>
      </c>
      <c r="C20" s="132">
        <v>85154</v>
      </c>
      <c r="D20" s="132">
        <v>4210</v>
      </c>
      <c r="E20" s="132" t="s">
        <v>202</v>
      </c>
      <c r="F20" s="137">
        <v>3000</v>
      </c>
    </row>
    <row r="21" spans="1:6" ht="30" customHeight="1">
      <c r="A21" s="37"/>
      <c r="B21" s="132"/>
      <c r="C21" s="132"/>
      <c r="D21" s="132"/>
      <c r="E21" s="132"/>
      <c r="F21" s="138"/>
    </row>
    <row r="22" spans="1:6" ht="30" customHeight="1">
      <c r="A22" s="40"/>
      <c r="B22" s="139"/>
      <c r="C22" s="139"/>
      <c r="D22" s="139"/>
      <c r="E22" s="139"/>
      <c r="F22" s="140"/>
    </row>
    <row r="23" spans="2:6" ht="12.75">
      <c r="B23" s="125"/>
      <c r="C23" s="125"/>
      <c r="D23" s="125"/>
      <c r="E23" s="125"/>
      <c r="F23" s="125"/>
    </row>
    <row r="24" spans="1:6" ht="12.75">
      <c r="A24" s="41"/>
      <c r="B24" s="125"/>
      <c r="C24" s="125"/>
      <c r="D24" s="125"/>
      <c r="E24" s="125"/>
      <c r="F24" s="125"/>
    </row>
    <row r="25" spans="1:6" ht="12.75">
      <c r="A25" s="10"/>
      <c r="B25" s="125"/>
      <c r="C25" s="125"/>
      <c r="D25" s="125"/>
      <c r="E25" s="125"/>
      <c r="F25" s="125"/>
    </row>
    <row r="26" spans="2:6" ht="12.75">
      <c r="B26" s="125"/>
      <c r="C26" s="125"/>
      <c r="D26" s="125"/>
      <c r="E26" s="125"/>
      <c r="F26" s="125"/>
    </row>
    <row r="27" spans="1:6" ht="12.75">
      <c r="A27" s="10"/>
      <c r="B27" s="125"/>
      <c r="C27" s="125"/>
      <c r="D27" s="125"/>
      <c r="E27" s="125"/>
      <c r="F27" s="125"/>
    </row>
    <row r="28" spans="2:6" ht="12.75">
      <c r="B28" s="125"/>
      <c r="C28" s="125"/>
      <c r="D28" s="125"/>
      <c r="E28" s="125"/>
      <c r="F28" s="125"/>
    </row>
    <row r="29" spans="2:6" ht="12.75">
      <c r="B29" s="125"/>
      <c r="C29" s="125"/>
      <c r="D29" s="125"/>
      <c r="E29" s="125"/>
      <c r="F29" s="125"/>
    </row>
    <row r="30" spans="2:6" ht="12.75">
      <c r="B30" s="125"/>
      <c r="C30" s="125"/>
      <c r="D30" s="125"/>
      <c r="E30" s="125"/>
      <c r="F30" s="125"/>
    </row>
    <row r="31" spans="2:6" ht="12.75">
      <c r="B31" s="125"/>
      <c r="C31" s="125"/>
      <c r="D31" s="125"/>
      <c r="E31" s="125"/>
      <c r="F31" s="125"/>
    </row>
    <row r="32" spans="2:6" ht="12.75">
      <c r="B32" s="125"/>
      <c r="C32" s="125"/>
      <c r="D32" s="125"/>
      <c r="E32" s="125"/>
      <c r="F32" s="125"/>
    </row>
    <row r="33" spans="2:6" ht="12.75">
      <c r="B33" s="125"/>
      <c r="C33" s="125"/>
      <c r="D33" s="125"/>
      <c r="E33" s="125"/>
      <c r="F33" s="125"/>
    </row>
  </sheetData>
  <sheetProtection/>
  <mergeCells count="3">
    <mergeCell ref="A5:F5"/>
    <mergeCell ref="B9:F9"/>
    <mergeCell ref="B15:F15"/>
  </mergeCells>
  <printOptions/>
  <pageMargins left="0.75" right="0.75" top="1" bottom="1" header="0.5" footer="0.5"/>
  <pageSetup horizontalDpi="600" verticalDpi="600" orientation="portrait" paperSize="9" r:id="rId1"/>
  <headerFooter alignWithMargins="0">
    <oddHeader xml:space="preserve">&amp;RZałącznik Nr 5
do Uchwały Nr 29/VII/2011 
Rady Gminy Nowe Miasto
z dnia 25 marca 2011 roku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4:G22"/>
  <sheetViews>
    <sheetView zoomScalePageLayoutView="0" workbookViewId="0" topLeftCell="A1">
      <selection activeCell="J4" sqref="J4"/>
    </sheetView>
  </sheetViews>
  <sheetFormatPr defaultColWidth="9.140625" defaultRowHeight="12.75"/>
  <cols>
    <col min="1" max="1" width="4.00390625" style="3" customWidth="1"/>
    <col min="2" max="2" width="11.00390625" style="3" customWidth="1"/>
    <col min="3" max="4" width="11.8515625" style="3" customWidth="1"/>
    <col min="5" max="5" width="19.7109375" style="3" customWidth="1"/>
    <col min="6" max="6" width="18.421875" style="3" customWidth="1"/>
    <col min="7" max="16384" width="9.140625" style="3" customWidth="1"/>
  </cols>
  <sheetData>
    <row r="1" ht="26.25" customHeight="1"/>
    <row r="2" ht="18" customHeight="1"/>
    <row r="3" ht="12.75" customHeight="1"/>
    <row r="4" spans="1:6" ht="78" customHeight="1">
      <c r="A4" s="200" t="s">
        <v>50</v>
      </c>
      <c r="B4" s="200"/>
      <c r="C4" s="200"/>
      <c r="D4" s="200"/>
      <c r="E4" s="200"/>
      <c r="F4" s="200"/>
    </row>
    <row r="5" spans="5:6" ht="19.5" customHeight="1">
      <c r="E5" s="33"/>
      <c r="F5" s="33"/>
    </row>
    <row r="6" ht="19.5" customHeight="1">
      <c r="F6" s="34"/>
    </row>
    <row r="7" spans="1:6" ht="19.5" customHeight="1">
      <c r="A7" s="27" t="s">
        <v>33</v>
      </c>
      <c r="B7" s="27" t="s">
        <v>0</v>
      </c>
      <c r="C7" s="27" t="s">
        <v>6</v>
      </c>
      <c r="D7" s="27" t="s">
        <v>219</v>
      </c>
      <c r="E7" s="27" t="s">
        <v>46</v>
      </c>
      <c r="F7" s="27" t="s">
        <v>47</v>
      </c>
    </row>
    <row r="8" spans="1:7" ht="30" customHeight="1">
      <c r="A8" s="36">
        <v>1</v>
      </c>
      <c r="B8" s="129">
        <v>851</v>
      </c>
      <c r="C8" s="129"/>
      <c r="D8" s="129"/>
      <c r="E8" s="129" t="s">
        <v>135</v>
      </c>
      <c r="F8" s="131" t="s">
        <v>238</v>
      </c>
      <c r="G8" s="125"/>
    </row>
    <row r="9" spans="1:7" ht="30" customHeight="1">
      <c r="A9" s="37">
        <v>2</v>
      </c>
      <c r="B9" s="132"/>
      <c r="C9" s="132">
        <v>85153</v>
      </c>
      <c r="D9" s="132"/>
      <c r="E9" s="132" t="s">
        <v>136</v>
      </c>
      <c r="F9" s="133">
        <v>3000</v>
      </c>
      <c r="G9" s="125"/>
    </row>
    <row r="10" spans="1:7" ht="30" customHeight="1">
      <c r="A10" s="37">
        <v>3</v>
      </c>
      <c r="B10" s="132"/>
      <c r="C10" s="132"/>
      <c r="D10" s="132">
        <v>4300</v>
      </c>
      <c r="E10" s="132" t="s">
        <v>176</v>
      </c>
      <c r="F10" s="133">
        <v>3000</v>
      </c>
      <c r="G10" s="125"/>
    </row>
    <row r="11" spans="1:7" ht="30" customHeight="1">
      <c r="A11" s="37"/>
      <c r="B11" s="132"/>
      <c r="C11" s="132"/>
      <c r="D11" s="132"/>
      <c r="E11" s="132"/>
      <c r="F11" s="133"/>
      <c r="G11" s="125"/>
    </row>
    <row r="12" spans="1:7" ht="30" customHeight="1">
      <c r="A12" s="36"/>
      <c r="B12" s="129"/>
      <c r="C12" s="129"/>
      <c r="D12" s="129"/>
      <c r="E12" s="129"/>
      <c r="F12" s="141"/>
      <c r="G12" s="125"/>
    </row>
    <row r="13" spans="1:7" ht="30" customHeight="1">
      <c r="A13" s="36"/>
      <c r="B13" s="129"/>
      <c r="C13" s="129"/>
      <c r="D13" s="129"/>
      <c r="E13" s="129"/>
      <c r="F13" s="141"/>
      <c r="G13" s="125"/>
    </row>
    <row r="14" spans="1:7" ht="30" customHeight="1">
      <c r="A14" s="36"/>
      <c r="B14" s="129"/>
      <c r="C14" s="129"/>
      <c r="D14" s="129"/>
      <c r="E14" s="129"/>
      <c r="F14" s="141"/>
      <c r="G14" s="125"/>
    </row>
    <row r="15" spans="1:7" ht="30" customHeight="1">
      <c r="A15" s="37"/>
      <c r="B15" s="132"/>
      <c r="C15" s="132"/>
      <c r="D15" s="132"/>
      <c r="E15" s="132"/>
      <c r="F15" s="133"/>
      <c r="G15" s="125"/>
    </row>
    <row r="16" spans="1:7" ht="30" customHeight="1">
      <c r="A16" s="37"/>
      <c r="B16" s="132"/>
      <c r="C16" s="132"/>
      <c r="D16" s="132"/>
      <c r="E16" s="132"/>
      <c r="F16" s="133"/>
      <c r="G16" s="125"/>
    </row>
    <row r="17" spans="1:7" ht="30" customHeight="1">
      <c r="A17" s="40"/>
      <c r="B17" s="139"/>
      <c r="C17" s="139"/>
      <c r="D17" s="139"/>
      <c r="E17" s="142" t="s">
        <v>239</v>
      </c>
      <c r="F17" s="143">
        <v>3000</v>
      </c>
      <c r="G17" s="125"/>
    </row>
    <row r="19" ht="12.75">
      <c r="A19" s="41"/>
    </row>
    <row r="20" ht="12.75">
      <c r="A20" s="10"/>
    </row>
    <row r="22" ht="12.75">
      <c r="A22" s="10"/>
    </row>
  </sheetData>
  <sheetProtection/>
  <mergeCells count="1">
    <mergeCell ref="A4:F4"/>
  </mergeCells>
  <printOptions/>
  <pageMargins left="0.75" right="0.75" top="1" bottom="1" header="0.5" footer="0.5"/>
  <pageSetup horizontalDpi="600" verticalDpi="600" orientation="portrait" paperSize="9" r:id="rId1"/>
  <headerFooter alignWithMargins="0">
    <oddHeader xml:space="preserve">&amp;RZałącznik Nr 6
do Uchwały Nr 29/VII/2011 
Rady Gminy Nowe Miasto
z dnia 25 marca 2011 roku 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3:F15"/>
  <sheetViews>
    <sheetView zoomScalePageLayoutView="0" workbookViewId="0" topLeftCell="A4">
      <selection activeCell="J13" sqref="J13"/>
    </sheetView>
  </sheetViews>
  <sheetFormatPr defaultColWidth="9.140625" defaultRowHeight="12.75"/>
  <cols>
    <col min="1" max="1" width="4.140625" style="0" customWidth="1"/>
    <col min="2" max="2" width="8.140625" style="0" customWidth="1"/>
    <col min="3" max="4" width="9.7109375" style="0" customWidth="1"/>
    <col min="5" max="5" width="28.140625" style="0" customWidth="1"/>
    <col min="6" max="6" width="15.7109375" style="0" customWidth="1"/>
  </cols>
  <sheetData>
    <row r="3" spans="1:6" ht="77.25" customHeight="1">
      <c r="A3" s="177" t="s">
        <v>209</v>
      </c>
      <c r="B3" s="177"/>
      <c r="C3" s="177"/>
      <c r="D3" s="177"/>
      <c r="E3" s="177"/>
      <c r="F3" s="177"/>
    </row>
    <row r="4" spans="5:6" ht="19.5" customHeight="1">
      <c r="E4" s="3"/>
      <c r="F4" s="34"/>
    </row>
    <row r="5" spans="1:6" ht="19.5" customHeight="1">
      <c r="A5" s="195" t="s">
        <v>33</v>
      </c>
      <c r="B5" s="195" t="s">
        <v>0</v>
      </c>
      <c r="C5" s="195" t="s">
        <v>6</v>
      </c>
      <c r="D5" s="27"/>
      <c r="E5" s="178" t="s">
        <v>51</v>
      </c>
      <c r="F5" s="178" t="s">
        <v>52</v>
      </c>
    </row>
    <row r="6" spans="1:6" ht="19.5" customHeight="1">
      <c r="A6" s="196"/>
      <c r="B6" s="196"/>
      <c r="C6" s="196"/>
      <c r="D6" s="27" t="s">
        <v>219</v>
      </c>
      <c r="E6" s="204"/>
      <c r="F6" s="204"/>
    </row>
    <row r="7" spans="1:6" ht="7.5" customHeight="1">
      <c r="A7" s="31">
        <v>1</v>
      </c>
      <c r="B7" s="31">
        <v>2</v>
      </c>
      <c r="C7" s="31">
        <v>3</v>
      </c>
      <c r="D7" s="31"/>
      <c r="E7" s="31">
        <v>5</v>
      </c>
      <c r="F7" s="31">
        <v>7</v>
      </c>
    </row>
    <row r="8" spans="1:6" ht="30" customHeight="1">
      <c r="A8" s="144">
        <v>1</v>
      </c>
      <c r="B8" s="144">
        <v>921</v>
      </c>
      <c r="C8" s="144">
        <v>92109</v>
      </c>
      <c r="D8" s="144">
        <v>2480</v>
      </c>
      <c r="E8" s="144" t="s">
        <v>172</v>
      </c>
      <c r="F8" s="145">
        <v>70000</v>
      </c>
    </row>
    <row r="9" spans="1:6" ht="30" customHeight="1">
      <c r="A9" s="146">
        <v>2</v>
      </c>
      <c r="B9" s="146">
        <v>921</v>
      </c>
      <c r="C9" s="146">
        <v>92116</v>
      </c>
      <c r="D9" s="146">
        <v>2480</v>
      </c>
      <c r="E9" s="146" t="s">
        <v>173</v>
      </c>
      <c r="F9" s="147">
        <v>40000</v>
      </c>
    </row>
    <row r="10" spans="1:6" ht="30" customHeight="1">
      <c r="A10" s="146"/>
      <c r="B10" s="146"/>
      <c r="C10" s="146"/>
      <c r="D10" s="146"/>
      <c r="E10" s="146"/>
      <c r="F10" s="147"/>
    </row>
    <row r="11" spans="1:6" ht="30" customHeight="1">
      <c r="A11" s="146"/>
      <c r="B11" s="146"/>
      <c r="C11" s="146"/>
      <c r="D11" s="146"/>
      <c r="E11" s="146"/>
      <c r="F11" s="147"/>
    </row>
    <row r="12" spans="1:6" ht="30" customHeight="1">
      <c r="A12" s="148"/>
      <c r="B12" s="148"/>
      <c r="C12" s="148"/>
      <c r="D12" s="148"/>
      <c r="E12" s="148"/>
      <c r="F12" s="149"/>
    </row>
    <row r="13" spans="1:6" s="3" customFormat="1" ht="30" customHeight="1">
      <c r="A13" s="174" t="s">
        <v>1</v>
      </c>
      <c r="B13" s="175"/>
      <c r="C13" s="175"/>
      <c r="D13" s="175"/>
      <c r="E13" s="176"/>
      <c r="F13" s="150">
        <v>110000</v>
      </c>
    </row>
    <row r="15" ht="12.75">
      <c r="A15" s="10"/>
    </row>
  </sheetData>
  <sheetProtection/>
  <mergeCells count="7">
    <mergeCell ref="A13:E13"/>
    <mergeCell ref="A3:F3"/>
    <mergeCell ref="A5:A6"/>
    <mergeCell ref="B5:B6"/>
    <mergeCell ref="C5:C6"/>
    <mergeCell ref="E5:E6"/>
    <mergeCell ref="F5:F6"/>
  </mergeCells>
  <printOptions/>
  <pageMargins left="0.75" right="0.75" top="1" bottom="1" header="0.5" footer="0.5"/>
  <pageSetup horizontalDpi="600" verticalDpi="600" orientation="portrait" paperSize="9" r:id="rId1"/>
  <headerFooter alignWithMargins="0">
    <oddHeader xml:space="preserve">&amp;RZałącznik Nr 7
do Uchwały Nr 29/VII/2011 
Rady Gminy Nowe Miasto
 z dnia 25 marca 2011 roku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B1" sqref="B1:B16384"/>
    </sheetView>
  </sheetViews>
  <sheetFormatPr defaultColWidth="9.140625" defaultRowHeight="12.75"/>
  <cols>
    <col min="1" max="1" width="5.28125" style="3" bestFit="1" customWidth="1"/>
    <col min="2" max="2" width="63.140625" style="3" customWidth="1"/>
    <col min="3" max="3" width="17.7109375" style="3" customWidth="1"/>
    <col min="4" max="16384" width="9.140625" style="3" customWidth="1"/>
  </cols>
  <sheetData>
    <row r="1" ht="12.75">
      <c r="A1" s="3" t="s">
        <v>180</v>
      </c>
    </row>
    <row r="4" spans="1:10" ht="19.5" customHeight="1">
      <c r="A4" s="205" t="s">
        <v>59</v>
      </c>
      <c r="B4" s="205"/>
      <c r="C4" s="205"/>
      <c r="D4" s="33"/>
      <c r="E4" s="33"/>
      <c r="F4" s="33"/>
      <c r="G4" s="33"/>
      <c r="H4" s="33"/>
      <c r="I4" s="33"/>
      <c r="J4" s="33"/>
    </row>
    <row r="5" spans="1:7" ht="19.5" customHeight="1">
      <c r="A5" s="205" t="s">
        <v>60</v>
      </c>
      <c r="B5" s="205"/>
      <c r="C5" s="205"/>
      <c r="D5" s="33"/>
      <c r="E5" s="33"/>
      <c r="F5" s="33"/>
      <c r="G5" s="33"/>
    </row>
    <row r="7" ht="12.75">
      <c r="C7" s="29"/>
    </row>
    <row r="8" spans="1:10" ht="19.5" customHeight="1">
      <c r="A8" s="27" t="s">
        <v>33</v>
      </c>
      <c r="B8" s="27" t="s">
        <v>53</v>
      </c>
      <c r="C8" s="27" t="s">
        <v>64</v>
      </c>
      <c r="D8" s="42"/>
      <c r="E8" s="42"/>
      <c r="F8" s="42"/>
      <c r="G8" s="42"/>
      <c r="H8" s="42"/>
      <c r="I8" s="43"/>
      <c r="J8" s="43"/>
    </row>
    <row r="9" spans="1:10" ht="19.5" customHeight="1">
      <c r="A9" s="44" t="s">
        <v>48</v>
      </c>
      <c r="B9" s="45" t="s">
        <v>56</v>
      </c>
      <c r="C9" s="70">
        <v>1936.79</v>
      </c>
      <c r="D9" s="42"/>
      <c r="E9" s="42"/>
      <c r="F9" s="42"/>
      <c r="G9" s="42"/>
      <c r="H9" s="42"/>
      <c r="I9" s="43"/>
      <c r="J9" s="43"/>
    </row>
    <row r="10" spans="1:10" ht="19.5" customHeight="1">
      <c r="A10" s="44" t="s">
        <v>49</v>
      </c>
      <c r="B10" s="45" t="s">
        <v>57</v>
      </c>
      <c r="C10" s="70">
        <v>9200</v>
      </c>
      <c r="D10" s="42"/>
      <c r="E10" s="42"/>
      <c r="F10" s="42"/>
      <c r="G10" s="42"/>
      <c r="H10" s="42"/>
      <c r="I10" s="43"/>
      <c r="J10" s="43"/>
    </row>
    <row r="11" spans="1:10" ht="19.5" customHeight="1">
      <c r="A11" s="46" t="s">
        <v>34</v>
      </c>
      <c r="B11" s="47"/>
      <c r="C11" s="63"/>
      <c r="D11" s="42"/>
      <c r="E11" s="42"/>
      <c r="F11" s="42"/>
      <c r="G11" s="42"/>
      <c r="H11" s="42"/>
      <c r="I11" s="43"/>
      <c r="J11" s="43"/>
    </row>
    <row r="12" spans="1:10" ht="19.5" customHeight="1">
      <c r="A12" s="48" t="s">
        <v>35</v>
      </c>
      <c r="B12" s="49"/>
      <c r="C12" s="64"/>
      <c r="D12" s="42"/>
      <c r="E12" s="42"/>
      <c r="F12" s="42"/>
      <c r="G12" s="42"/>
      <c r="H12" s="42"/>
      <c r="I12" s="43"/>
      <c r="J12" s="43"/>
    </row>
    <row r="13" spans="1:10" ht="19.5" customHeight="1">
      <c r="A13" s="50" t="s">
        <v>37</v>
      </c>
      <c r="B13" s="51"/>
      <c r="C13" s="65"/>
      <c r="D13" s="42"/>
      <c r="E13" s="42"/>
      <c r="F13" s="42"/>
      <c r="G13" s="42"/>
      <c r="H13" s="42"/>
      <c r="I13" s="43"/>
      <c r="J13" s="43"/>
    </row>
    <row r="14" spans="1:10" ht="19.5" customHeight="1">
      <c r="A14" s="44" t="s">
        <v>55</v>
      </c>
      <c r="B14" s="45" t="s">
        <v>36</v>
      </c>
      <c r="C14" s="70">
        <v>11000</v>
      </c>
      <c r="D14" s="42"/>
      <c r="E14" s="42"/>
      <c r="F14" s="42"/>
      <c r="G14" s="42"/>
      <c r="H14" s="42"/>
      <c r="I14" s="43"/>
      <c r="J14" s="43"/>
    </row>
    <row r="15" spans="1:10" ht="19.5" customHeight="1">
      <c r="A15" s="52" t="s">
        <v>34</v>
      </c>
      <c r="B15" s="53" t="s">
        <v>61</v>
      </c>
      <c r="C15" s="71">
        <v>11000</v>
      </c>
      <c r="D15" s="42"/>
      <c r="E15" s="42"/>
      <c r="F15" s="42"/>
      <c r="G15" s="42"/>
      <c r="H15" s="42"/>
      <c r="I15" s="43"/>
      <c r="J15" s="43"/>
    </row>
    <row r="16" spans="1:10" ht="15" customHeight="1">
      <c r="A16" s="48"/>
      <c r="B16" s="49"/>
      <c r="C16" s="64"/>
      <c r="D16" s="42"/>
      <c r="E16" s="42"/>
      <c r="F16" s="42"/>
      <c r="G16" s="42"/>
      <c r="H16" s="42"/>
      <c r="I16" s="43"/>
      <c r="J16" s="43"/>
    </row>
    <row r="17" spans="1:10" ht="15" customHeight="1">
      <c r="A17" s="48"/>
      <c r="B17" s="54"/>
      <c r="C17" s="64"/>
      <c r="D17" s="42"/>
      <c r="E17" s="42"/>
      <c r="F17" s="42"/>
      <c r="G17" s="42"/>
      <c r="H17" s="42"/>
      <c r="I17" s="43"/>
      <c r="J17" s="43"/>
    </row>
    <row r="18" spans="1:10" ht="19.5" customHeight="1">
      <c r="A18" s="48" t="s">
        <v>35</v>
      </c>
      <c r="B18" s="54" t="s">
        <v>62</v>
      </c>
      <c r="C18" s="64"/>
      <c r="D18" s="42"/>
      <c r="E18" s="42"/>
      <c r="F18" s="42"/>
      <c r="G18" s="42"/>
      <c r="H18" s="42"/>
      <c r="I18" s="43"/>
      <c r="J18" s="43"/>
    </row>
    <row r="19" spans="1:10" ht="15">
      <c r="A19" s="48"/>
      <c r="B19" s="55"/>
      <c r="C19" s="64"/>
      <c r="D19" s="42"/>
      <c r="E19" s="42"/>
      <c r="F19" s="42"/>
      <c r="G19" s="42"/>
      <c r="H19" s="42"/>
      <c r="I19" s="43"/>
      <c r="J19" s="43"/>
    </row>
    <row r="20" spans="1:10" ht="15" customHeight="1">
      <c r="A20" s="50"/>
      <c r="B20" s="56"/>
      <c r="C20" s="65"/>
      <c r="D20" s="42"/>
      <c r="E20" s="42"/>
      <c r="F20" s="42"/>
      <c r="G20" s="42"/>
      <c r="H20" s="42"/>
      <c r="I20" s="43"/>
      <c r="J20" s="43"/>
    </row>
    <row r="21" spans="1:10" ht="19.5" customHeight="1">
      <c r="A21" s="44" t="s">
        <v>63</v>
      </c>
      <c r="B21" s="45" t="s">
        <v>58</v>
      </c>
      <c r="C21" s="70">
        <v>136.79</v>
      </c>
      <c r="D21" s="42"/>
      <c r="E21" s="42"/>
      <c r="F21" s="42"/>
      <c r="G21" s="42"/>
      <c r="H21" s="42"/>
      <c r="I21" s="43"/>
      <c r="J21" s="43"/>
    </row>
    <row r="22" spans="1:10" ht="15">
      <c r="A22" s="42"/>
      <c r="B22" s="42"/>
      <c r="C22" s="42"/>
      <c r="D22" s="42"/>
      <c r="E22" s="42"/>
      <c r="F22" s="42"/>
      <c r="G22" s="42"/>
      <c r="H22" s="42"/>
      <c r="I22" s="43"/>
      <c r="J22" s="43"/>
    </row>
    <row r="23" spans="1:10" ht="15">
      <c r="A23" s="42"/>
      <c r="B23" s="42"/>
      <c r="C23" s="42"/>
      <c r="D23" s="42"/>
      <c r="E23" s="42"/>
      <c r="F23" s="42"/>
      <c r="G23" s="42"/>
      <c r="H23" s="42"/>
      <c r="I23" s="43"/>
      <c r="J23" s="43"/>
    </row>
    <row r="24" spans="1:10" ht="15">
      <c r="A24" s="42"/>
      <c r="B24" s="42"/>
      <c r="C24" s="42"/>
      <c r="D24" s="42"/>
      <c r="E24" s="42"/>
      <c r="F24" s="42"/>
      <c r="G24" s="42"/>
      <c r="H24" s="42"/>
      <c r="I24" s="43"/>
      <c r="J24" s="43"/>
    </row>
    <row r="25" spans="1:10" ht="15">
      <c r="A25" s="42"/>
      <c r="B25" s="42"/>
      <c r="C25" s="42"/>
      <c r="D25" s="42"/>
      <c r="E25" s="42"/>
      <c r="F25" s="42"/>
      <c r="G25" s="42"/>
      <c r="H25" s="42"/>
      <c r="I25" s="43"/>
      <c r="J25" s="43"/>
    </row>
    <row r="26" spans="1:10" ht="15">
      <c r="A26" s="42"/>
      <c r="B26" s="42"/>
      <c r="C26" s="42"/>
      <c r="D26" s="42"/>
      <c r="E26" s="42"/>
      <c r="F26" s="42"/>
      <c r="G26" s="42"/>
      <c r="H26" s="42"/>
      <c r="I26" s="43"/>
      <c r="J26" s="43"/>
    </row>
    <row r="27" spans="1:10" ht="15">
      <c r="A27" s="42"/>
      <c r="B27" s="42"/>
      <c r="C27" s="42"/>
      <c r="D27" s="42"/>
      <c r="E27" s="42"/>
      <c r="F27" s="42"/>
      <c r="G27" s="42"/>
      <c r="H27" s="42"/>
      <c r="I27" s="43"/>
      <c r="J27" s="43"/>
    </row>
    <row r="28" spans="1:10" ht="15">
      <c r="A28" s="43"/>
      <c r="B28" s="43"/>
      <c r="C28" s="43"/>
      <c r="D28" s="43"/>
      <c r="E28" s="43"/>
      <c r="F28" s="43"/>
      <c r="G28" s="43"/>
      <c r="H28" s="43"/>
      <c r="I28" s="43"/>
      <c r="J28" s="43"/>
    </row>
    <row r="29" spans="1:10" ht="15">
      <c r="A29" s="43"/>
      <c r="B29" s="43"/>
      <c r="C29" s="43"/>
      <c r="D29" s="43"/>
      <c r="E29" s="43"/>
      <c r="F29" s="43"/>
      <c r="G29" s="43"/>
      <c r="H29" s="43"/>
      <c r="I29" s="43"/>
      <c r="J29" s="43"/>
    </row>
    <row r="30" spans="1:10" ht="15">
      <c r="A30" s="43"/>
      <c r="B30" s="43"/>
      <c r="C30" s="43"/>
      <c r="D30" s="43"/>
      <c r="E30" s="43"/>
      <c r="F30" s="43"/>
      <c r="G30" s="43"/>
      <c r="H30" s="43"/>
      <c r="I30" s="43"/>
      <c r="J30" s="43"/>
    </row>
    <row r="31" spans="1:10" ht="15">
      <c r="A31" s="43"/>
      <c r="B31" s="43"/>
      <c r="C31" s="43"/>
      <c r="D31" s="43"/>
      <c r="E31" s="43"/>
      <c r="F31" s="43"/>
      <c r="G31" s="43"/>
      <c r="H31" s="43"/>
      <c r="I31" s="43"/>
      <c r="J31" s="43"/>
    </row>
  </sheetData>
  <sheetProtection/>
  <mergeCells count="2">
    <mergeCell ref="A4:C4"/>
    <mergeCell ref="A5:C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xxx</cp:lastModifiedBy>
  <cp:lastPrinted>2011-07-19T11:58:26Z</cp:lastPrinted>
  <dcterms:created xsi:type="dcterms:W3CDTF">2009-10-15T10:17:39Z</dcterms:created>
  <dcterms:modified xsi:type="dcterms:W3CDTF">2011-07-19T11:59:41Z</dcterms:modified>
  <cp:category/>
  <cp:version/>
  <cp:contentType/>
  <cp:contentStatus/>
</cp:coreProperties>
</file>