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4355" windowHeight="49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60" i="1" l="1"/>
  <c r="G61" i="1"/>
  <c r="E50" i="1"/>
  <c r="F56" i="1"/>
  <c r="G57" i="1"/>
  <c r="G51" i="1"/>
  <c r="F55" i="1" l="1"/>
  <c r="F54" i="1"/>
  <c r="F32" i="1" l="1"/>
  <c r="F13" i="3" l="1"/>
  <c r="F24" i="3"/>
  <c r="F17" i="3"/>
  <c r="E24" i="3"/>
  <c r="E17" i="3"/>
  <c r="E13" i="3"/>
  <c r="F16" i="2"/>
  <c r="F15" i="2" s="1"/>
  <c r="E16" i="2"/>
  <c r="E15" i="2" s="1"/>
  <c r="F12" i="3" l="1"/>
  <c r="E12" i="3"/>
  <c r="F22" i="1"/>
  <c r="F61" i="1" l="1"/>
  <c r="F60" i="1"/>
  <c r="H59" i="1"/>
  <c r="G59" i="1"/>
  <c r="E59" i="1"/>
  <c r="F58" i="1"/>
  <c r="F57" i="1"/>
  <c r="F53" i="1"/>
  <c r="F52" i="1"/>
  <c r="F51" i="1"/>
  <c r="F50" i="1"/>
  <c r="H49" i="1"/>
  <c r="G49" i="1"/>
  <c r="G48" i="1" s="1"/>
  <c r="E49" i="1"/>
  <c r="F47" i="1"/>
  <c r="F46" i="1"/>
  <c r="H45" i="1"/>
  <c r="H44" i="1" s="1"/>
  <c r="G45" i="1"/>
  <c r="G44" i="1" s="1"/>
  <c r="E45" i="1"/>
  <c r="E44" i="1" s="1"/>
  <c r="F36" i="1"/>
  <c r="F35" i="1"/>
  <c r="F34" i="1"/>
  <c r="F33" i="1"/>
  <c r="F31" i="1"/>
  <c r="E30" i="1"/>
  <c r="F43" i="1"/>
  <c r="F42" i="1"/>
  <c r="F41" i="1"/>
  <c r="F40" i="1"/>
  <c r="F39" i="1"/>
  <c r="F38" i="1"/>
  <c r="H37" i="1"/>
  <c r="G37" i="1"/>
  <c r="E37" i="1"/>
  <c r="H30" i="1"/>
  <c r="G30" i="1"/>
  <c r="F29" i="1"/>
  <c r="F28" i="1"/>
  <c r="F27" i="1"/>
  <c r="H26" i="1"/>
  <c r="G26" i="1"/>
  <c r="E26" i="1"/>
  <c r="E25" i="1" s="1"/>
  <c r="F24" i="1"/>
  <c r="F23" i="1"/>
  <c r="F21" i="1"/>
  <c r="F20" i="1"/>
  <c r="F18" i="1"/>
  <c r="F17" i="1"/>
  <c r="G25" i="1" l="1"/>
  <c r="F30" i="1"/>
  <c r="F59" i="1"/>
  <c r="H48" i="1"/>
  <c r="E48" i="1"/>
  <c r="F49" i="1"/>
  <c r="F45" i="1"/>
  <c r="F44" i="1" s="1"/>
  <c r="F37" i="1"/>
  <c r="H25" i="1"/>
  <c r="F26" i="1"/>
  <c r="H19" i="1"/>
  <c r="G19" i="1"/>
  <c r="F19" i="1"/>
  <c r="E19" i="1"/>
  <c r="F16" i="1"/>
  <c r="F15" i="1" s="1"/>
  <c r="H15" i="1"/>
  <c r="G15" i="1"/>
  <c r="E15" i="1"/>
  <c r="H9" i="1"/>
  <c r="H8" i="1" s="1"/>
  <c r="F13" i="1"/>
  <c r="F12" i="1"/>
  <c r="F11" i="1"/>
  <c r="F10" i="1"/>
  <c r="E9" i="1"/>
  <c r="E8" i="1" s="1"/>
  <c r="G9" i="1"/>
  <c r="G8" i="1" s="1"/>
  <c r="G14" i="1" l="1"/>
  <c r="G62" i="1"/>
  <c r="E14" i="1"/>
  <c r="E62" i="1" s="1"/>
  <c r="F48" i="1"/>
  <c r="F9" i="1"/>
  <c r="F8" i="1" s="1"/>
  <c r="F25" i="1"/>
  <c r="F14" i="1"/>
  <c r="H14" i="1"/>
  <c r="H62" i="1" s="1"/>
  <c r="F62" i="1" l="1"/>
</calcChain>
</file>

<file path=xl/sharedStrings.xml><?xml version="1.0" encoding="utf-8"?>
<sst xmlns="http://schemas.openxmlformats.org/spreadsheetml/2006/main" count="113" uniqueCount="52">
  <si>
    <t>Dział</t>
  </si>
  <si>
    <t>Rozdział</t>
  </si>
  <si>
    <t>§</t>
  </si>
  <si>
    <t>Dotacja ogółem</t>
  </si>
  <si>
    <t>Wydatki ogółem</t>
  </si>
  <si>
    <t>z  tego:</t>
  </si>
  <si>
    <t>wydatki bieżące</t>
  </si>
  <si>
    <t>wydatki majątkowe</t>
  </si>
  <si>
    <t>010</t>
  </si>
  <si>
    <t>01095</t>
  </si>
  <si>
    <t>Rolnictwo i łowiectwo</t>
  </si>
  <si>
    <t>Pozostała działalność</t>
  </si>
  <si>
    <t>Dotacje celowe otrzymane z budżetu państwa na realizację zadań bieżących z zakresu administracji rządowej oraz innych zadań zleconych gminie (związkom gmin) ustawami</t>
  </si>
  <si>
    <t>Składki na ubezpieczenia społeczne</t>
  </si>
  <si>
    <t>Wynagrodzenia bezosobowe</t>
  </si>
  <si>
    <t>Różne opłaty i składki</t>
  </si>
  <si>
    <t>Administracja publiczna</t>
  </si>
  <si>
    <t>Urzędy wojewódzkie</t>
  </si>
  <si>
    <t>Wynagrodzenia osobowe pracowników</t>
  </si>
  <si>
    <t>Spis Powszechny i inne</t>
  </si>
  <si>
    <t>Wydatki osobowe niezaliczane do wynagrodzeń</t>
  </si>
  <si>
    <t>Zakup materiałów i wyposażenia</t>
  </si>
  <si>
    <t>Podróże służbowe krajowe</t>
  </si>
  <si>
    <t>Różne wydatki na rzecz osób fizycznych</t>
  </si>
  <si>
    <t>Urzędy naczelnych organów władzy państwowej, kontroli i ochrony prawa oraz sądownictwa</t>
  </si>
  <si>
    <t xml:space="preserve">Urzędy naczelnych organów władzy państwowej, kontroli i ochrony prawa </t>
  </si>
  <si>
    <t>Wybory do rad gmin, rad powiatów i sejmików województw, wybory wójtów, burmistrzów i prezydentów miast oraz referenda gminne, powiatowe i wojewódzkie</t>
  </si>
  <si>
    <t>Wybory do sejmu i senatu</t>
  </si>
  <si>
    <t>Bezpieczeństwo publiczne i ochrona przeciwpożarowa</t>
  </si>
  <si>
    <t>Obrona cywilna</t>
  </si>
  <si>
    <t>Składki na Fundusz Pracy</t>
  </si>
  <si>
    <t>Świadczenia społeczne</t>
  </si>
  <si>
    <t>Dodatkowe wynagrodzenie roczne</t>
  </si>
  <si>
    <t>Zakup usług pozostałych</t>
  </si>
  <si>
    <t>Odpisy na zakładowy fundusz świadczeń socjalnych</t>
  </si>
  <si>
    <t>Zakup usług zdrowotnych</t>
  </si>
  <si>
    <t>Pomoc społeczna</t>
  </si>
  <si>
    <t>Świadczenia rodzinne, świadczenia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</si>
  <si>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osoby uczestniczące w zajęciach w centrum integracji społecznej</t>
  </si>
  <si>
    <t>Treść</t>
  </si>
  <si>
    <t>RAZEM</t>
  </si>
  <si>
    <t>Dochody i wydatki związane z realizacją zadań z zakresu administracji rządowej i innych zleconych odrębnymi ustawami</t>
  </si>
  <si>
    <t>Plan finansowy</t>
  </si>
  <si>
    <t>Dochody</t>
  </si>
  <si>
    <t>Wydatki</t>
  </si>
  <si>
    <t>Nagrody o charakterze szczególnym niezaliczone do wynagrodzeń</t>
  </si>
  <si>
    <t>zadań z zakresu administracji rządowej oraz innych zadań zleconych jednostkom samorządu terytorialnego ustawami w zakresie spisu powszechnego w 2011 roku</t>
  </si>
  <si>
    <t>Nowe Miasto, dnia 15.09.2011</t>
  </si>
  <si>
    <t>Główny Urząd Statystyczny
Centralne Biuro Spisowe
Al. Niepodległości 208
00-925 Warszawa</t>
  </si>
  <si>
    <t>zadań z zakresu administracji rządowej oraz innych zadań zleconych jednostkom samorządu terytorialnego ustawami z części 11 na rok 2011</t>
  </si>
  <si>
    <t>Krajowe Biuro Wyborcze
Delegatura w Ciechanowie
ul. 17 Stycznia 7
06-400 Ciechanów</t>
  </si>
  <si>
    <t>Załącznik nr 3
do Uchwały Nr 53/XIII/2011
Rady Gminy Nowe Miasto
z dnia 12 października 2011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</si>
</sst>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i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4" fontId="0" fillId="2" borderId="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4" fontId="0" fillId="3" borderId="1" xfId="0" applyNumberFormat="1" applyFill="1" applyBorder="1" applyAlignment="1">
      <alignment horizontal="right" vertical="center"/>
    </xf>
    <xf numFmtId="49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0" fillId="3" borderId="1" xfId="0" applyNumberFormat="1" applyFill="1" applyBorder="1"/>
    <xf numFmtId="4" fontId="0" fillId="2" borderId="1" xfId="0" applyNumberFormat="1" applyFill="1" applyBorder="1"/>
    <xf numFmtId="0" fontId="4" fillId="0" borderId="0" xfId="0" applyFont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zoomScaleNormal="100" workbookViewId="0">
      <selection activeCell="G1" sqref="G1:H1"/>
    </sheetView>
  </sheetViews>
  <sheetFormatPr defaultRowHeight="15" x14ac:dyDescent="0.25"/>
  <cols>
    <col min="1" max="1" width="7.7109375" customWidth="1"/>
    <col min="2" max="2" width="8.28515625" customWidth="1"/>
    <col min="3" max="3" width="7.7109375" customWidth="1"/>
    <col min="4" max="4" width="42.7109375" customWidth="1"/>
    <col min="5" max="8" width="15.7109375" customWidth="1"/>
  </cols>
  <sheetData>
    <row r="1" spans="1:10" ht="45" customHeight="1" x14ac:dyDescent="0.25">
      <c r="F1" s="16"/>
      <c r="G1" s="37" t="s">
        <v>51</v>
      </c>
      <c r="H1" s="37"/>
    </row>
    <row r="2" spans="1:10" x14ac:dyDescent="0.25">
      <c r="H2" s="16"/>
      <c r="I2" s="17"/>
      <c r="J2" s="17"/>
    </row>
    <row r="3" spans="1:10" ht="47.25" customHeight="1" x14ac:dyDescent="0.35">
      <c r="A3" s="38" t="s">
        <v>41</v>
      </c>
      <c r="B3" s="38"/>
      <c r="C3" s="38"/>
      <c r="D3" s="38"/>
      <c r="E3" s="38"/>
      <c r="F3" s="38"/>
      <c r="G3" s="38"/>
      <c r="H3" s="38"/>
      <c r="I3" s="17"/>
      <c r="J3" s="17"/>
    </row>
    <row r="4" spans="1:10" x14ac:dyDescent="0.25">
      <c r="H4" s="16"/>
      <c r="I4" s="17"/>
      <c r="J4" s="17"/>
    </row>
    <row r="6" spans="1:10" x14ac:dyDescent="0.25">
      <c r="A6" s="35" t="s">
        <v>0</v>
      </c>
      <c r="B6" s="35" t="s">
        <v>1</v>
      </c>
      <c r="C6" s="36" t="s">
        <v>2</v>
      </c>
      <c r="D6" s="36" t="s">
        <v>39</v>
      </c>
      <c r="E6" s="36" t="s">
        <v>3</v>
      </c>
      <c r="F6" s="36" t="s">
        <v>4</v>
      </c>
      <c r="G6" s="35" t="s">
        <v>5</v>
      </c>
      <c r="H6" s="35"/>
    </row>
    <row r="7" spans="1:10" ht="30" x14ac:dyDescent="0.25">
      <c r="A7" s="35"/>
      <c r="B7" s="35"/>
      <c r="C7" s="36"/>
      <c r="D7" s="36"/>
      <c r="E7" s="36"/>
      <c r="F7" s="36"/>
      <c r="G7" s="3" t="s">
        <v>6</v>
      </c>
      <c r="H7" s="3" t="s">
        <v>7</v>
      </c>
    </row>
    <row r="8" spans="1:10" x14ac:dyDescent="0.25">
      <c r="A8" s="7" t="s">
        <v>8</v>
      </c>
      <c r="B8" s="8"/>
      <c r="C8" s="8"/>
      <c r="D8" s="9" t="s">
        <v>10</v>
      </c>
      <c r="E8" s="10">
        <f>E9</f>
        <v>98819.13</v>
      </c>
      <c r="F8" s="10">
        <f t="shared" ref="F8:H8" si="0">F9</f>
        <v>98819.13</v>
      </c>
      <c r="G8" s="10">
        <f t="shared" si="0"/>
        <v>98819.13</v>
      </c>
      <c r="H8" s="10">
        <f t="shared" si="0"/>
        <v>0</v>
      </c>
    </row>
    <row r="9" spans="1:10" x14ac:dyDescent="0.25">
      <c r="A9" s="28"/>
      <c r="B9" s="14" t="s">
        <v>9</v>
      </c>
      <c r="C9" s="11"/>
      <c r="D9" s="12" t="s">
        <v>11</v>
      </c>
      <c r="E9" s="13">
        <f>SUM(E10:E13)</f>
        <v>98819.13</v>
      </c>
      <c r="F9" s="13">
        <f>SUM(F10:F13)</f>
        <v>98819.13</v>
      </c>
      <c r="G9" s="13">
        <f>SUM(G10:G13)</f>
        <v>98819.13</v>
      </c>
      <c r="H9" s="13">
        <f>SUM(H10:H13)</f>
        <v>0</v>
      </c>
    </row>
    <row r="10" spans="1:10" ht="48.75" x14ac:dyDescent="0.25">
      <c r="A10" s="29"/>
      <c r="B10" s="31"/>
      <c r="C10" s="4">
        <v>2010</v>
      </c>
      <c r="D10" s="5" t="s">
        <v>12</v>
      </c>
      <c r="E10" s="6">
        <v>98819.13</v>
      </c>
      <c r="F10" s="6">
        <f>G10+H10</f>
        <v>0</v>
      </c>
      <c r="G10" s="6">
        <v>0</v>
      </c>
      <c r="H10" s="6">
        <v>0</v>
      </c>
    </row>
    <row r="11" spans="1:10" x14ac:dyDescent="0.25">
      <c r="A11" s="29"/>
      <c r="B11" s="32"/>
      <c r="C11" s="4">
        <v>4110</v>
      </c>
      <c r="D11" s="5" t="s">
        <v>13</v>
      </c>
      <c r="E11" s="6">
        <v>0</v>
      </c>
      <c r="F11" s="6">
        <f t="shared" ref="F11:F13" si="1">G11+H11</f>
        <v>254.63</v>
      </c>
      <c r="G11" s="6">
        <v>254.63</v>
      </c>
      <c r="H11" s="6">
        <v>0</v>
      </c>
    </row>
    <row r="12" spans="1:10" x14ac:dyDescent="0.25">
      <c r="A12" s="29"/>
      <c r="B12" s="32"/>
      <c r="C12" s="4">
        <v>4170</v>
      </c>
      <c r="D12" s="5" t="s">
        <v>14</v>
      </c>
      <c r="E12" s="6">
        <v>0</v>
      </c>
      <c r="F12" s="6">
        <f t="shared" si="1"/>
        <v>1683</v>
      </c>
      <c r="G12" s="6">
        <v>1683</v>
      </c>
      <c r="H12" s="6">
        <v>0</v>
      </c>
    </row>
    <row r="13" spans="1:10" x14ac:dyDescent="0.25">
      <c r="A13" s="30"/>
      <c r="B13" s="33"/>
      <c r="C13" s="4">
        <v>4430</v>
      </c>
      <c r="D13" s="5" t="s">
        <v>15</v>
      </c>
      <c r="E13" s="6">
        <v>0</v>
      </c>
      <c r="F13" s="6">
        <f t="shared" si="1"/>
        <v>96881.5</v>
      </c>
      <c r="G13" s="6">
        <v>96881.5</v>
      </c>
      <c r="H13" s="6">
        <v>0</v>
      </c>
    </row>
    <row r="14" spans="1:10" x14ac:dyDescent="0.25">
      <c r="A14" s="8">
        <v>750</v>
      </c>
      <c r="B14" s="8"/>
      <c r="C14" s="8"/>
      <c r="D14" s="9" t="s">
        <v>16</v>
      </c>
      <c r="E14" s="10">
        <f>E15+E19</f>
        <v>71259</v>
      </c>
      <c r="F14" s="10">
        <f t="shared" ref="F14:H14" si="2">F15+F19</f>
        <v>71259</v>
      </c>
      <c r="G14" s="10">
        <f t="shared" si="2"/>
        <v>71259</v>
      </c>
      <c r="H14" s="10">
        <f t="shared" si="2"/>
        <v>0</v>
      </c>
    </row>
    <row r="15" spans="1:10" x14ac:dyDescent="0.25">
      <c r="A15" s="28"/>
      <c r="B15" s="11">
        <v>75011</v>
      </c>
      <c r="C15" s="11"/>
      <c r="D15" s="12" t="s">
        <v>17</v>
      </c>
      <c r="E15" s="13">
        <f>SUM(E16:E18)</f>
        <v>47895</v>
      </c>
      <c r="F15" s="13">
        <f t="shared" ref="F15:H15" si="3">SUM(F16:F18)</f>
        <v>47895</v>
      </c>
      <c r="G15" s="13">
        <f t="shared" si="3"/>
        <v>47895</v>
      </c>
      <c r="H15" s="13">
        <f t="shared" si="3"/>
        <v>0</v>
      </c>
    </row>
    <row r="16" spans="1:10" ht="48.75" x14ac:dyDescent="0.25">
      <c r="A16" s="29"/>
      <c r="B16" s="31"/>
      <c r="C16" s="4">
        <v>2010</v>
      </c>
      <c r="D16" s="5" t="s">
        <v>12</v>
      </c>
      <c r="E16" s="6">
        <v>47895</v>
      </c>
      <c r="F16" s="6">
        <f>G16+H16</f>
        <v>0</v>
      </c>
      <c r="G16" s="6">
        <v>0</v>
      </c>
      <c r="H16" s="6">
        <v>0</v>
      </c>
    </row>
    <row r="17" spans="1:8" x14ac:dyDescent="0.25">
      <c r="A17" s="29"/>
      <c r="B17" s="32"/>
      <c r="C17" s="4">
        <v>4010</v>
      </c>
      <c r="D17" s="5" t="s">
        <v>18</v>
      </c>
      <c r="E17" s="6">
        <v>0</v>
      </c>
      <c r="F17" s="6">
        <f t="shared" ref="F17:F18" si="4">G17+H17</f>
        <v>41815</v>
      </c>
      <c r="G17" s="6">
        <v>41815</v>
      </c>
      <c r="H17" s="6">
        <v>0</v>
      </c>
    </row>
    <row r="18" spans="1:8" x14ac:dyDescent="0.25">
      <c r="A18" s="29"/>
      <c r="B18" s="33"/>
      <c r="C18" s="4">
        <v>4110</v>
      </c>
      <c r="D18" s="5" t="s">
        <v>13</v>
      </c>
      <c r="E18" s="6">
        <v>0</v>
      </c>
      <c r="F18" s="6">
        <f t="shared" si="4"/>
        <v>6080</v>
      </c>
      <c r="G18" s="6">
        <v>6080</v>
      </c>
      <c r="H18" s="6">
        <v>0</v>
      </c>
    </row>
    <row r="19" spans="1:8" x14ac:dyDescent="0.25">
      <c r="A19" s="29"/>
      <c r="B19" s="11">
        <v>75056</v>
      </c>
      <c r="C19" s="11"/>
      <c r="D19" s="12" t="s">
        <v>19</v>
      </c>
      <c r="E19" s="13">
        <f>SUM(E20:E24)</f>
        <v>23364</v>
      </c>
      <c r="F19" s="13">
        <f t="shared" ref="F19:H19" si="5">SUM(F20:F24)</f>
        <v>23364</v>
      </c>
      <c r="G19" s="13">
        <f t="shared" si="5"/>
        <v>23364</v>
      </c>
      <c r="H19" s="13">
        <f t="shared" si="5"/>
        <v>0</v>
      </c>
    </row>
    <row r="20" spans="1:8" ht="48.75" x14ac:dyDescent="0.25">
      <c r="A20" s="29"/>
      <c r="B20" s="31"/>
      <c r="C20" s="4">
        <v>2010</v>
      </c>
      <c r="D20" s="5" t="s">
        <v>12</v>
      </c>
      <c r="E20" s="6">
        <v>23364</v>
      </c>
      <c r="F20" s="6">
        <f>G20+H20</f>
        <v>0</v>
      </c>
      <c r="G20" s="6">
        <v>0</v>
      </c>
      <c r="H20" s="6">
        <v>0</v>
      </c>
    </row>
    <row r="21" spans="1:8" x14ac:dyDescent="0.25">
      <c r="A21" s="29"/>
      <c r="B21" s="32"/>
      <c r="C21" s="4">
        <v>3020</v>
      </c>
      <c r="D21" s="5" t="s">
        <v>20</v>
      </c>
      <c r="E21" s="6">
        <v>0</v>
      </c>
      <c r="F21" s="6">
        <f t="shared" ref="F21:F24" si="6">G21+H21</f>
        <v>9282</v>
      </c>
      <c r="G21" s="6">
        <v>9282</v>
      </c>
      <c r="H21" s="6">
        <v>0</v>
      </c>
    </row>
    <row r="22" spans="1:8" ht="24.75" x14ac:dyDescent="0.25">
      <c r="A22" s="29"/>
      <c r="B22" s="32"/>
      <c r="C22" s="15">
        <v>3040</v>
      </c>
      <c r="D22" s="5" t="s">
        <v>45</v>
      </c>
      <c r="E22" s="6">
        <v>0</v>
      </c>
      <c r="F22" s="6">
        <f t="shared" si="6"/>
        <v>13282</v>
      </c>
      <c r="G22" s="6">
        <v>13282</v>
      </c>
      <c r="H22" s="6">
        <v>0</v>
      </c>
    </row>
    <row r="23" spans="1:8" x14ac:dyDescent="0.25">
      <c r="A23" s="29"/>
      <c r="B23" s="32"/>
      <c r="C23" s="4">
        <v>4210</v>
      </c>
      <c r="D23" s="5" t="s">
        <v>21</v>
      </c>
      <c r="E23" s="6">
        <v>0</v>
      </c>
      <c r="F23" s="6">
        <f t="shared" si="6"/>
        <v>700</v>
      </c>
      <c r="G23" s="6">
        <v>700</v>
      </c>
      <c r="H23" s="6">
        <v>0</v>
      </c>
    </row>
    <row r="24" spans="1:8" x14ac:dyDescent="0.25">
      <c r="A24" s="30"/>
      <c r="B24" s="33"/>
      <c r="C24" s="4">
        <v>4410</v>
      </c>
      <c r="D24" s="5" t="s">
        <v>22</v>
      </c>
      <c r="E24" s="6">
        <v>0</v>
      </c>
      <c r="F24" s="6">
        <f t="shared" si="6"/>
        <v>100</v>
      </c>
      <c r="G24" s="6">
        <v>100</v>
      </c>
      <c r="H24" s="6">
        <v>0</v>
      </c>
    </row>
    <row r="25" spans="1:8" ht="24.75" x14ac:dyDescent="0.25">
      <c r="A25" s="8">
        <v>751</v>
      </c>
      <c r="B25" s="8"/>
      <c r="C25" s="8"/>
      <c r="D25" s="9" t="s">
        <v>24</v>
      </c>
      <c r="E25" s="10">
        <f>E26+E30+E37</f>
        <v>12419</v>
      </c>
      <c r="F25" s="10">
        <f t="shared" ref="F25:H25" si="7">F26+F30+F37</f>
        <v>12419</v>
      </c>
      <c r="G25" s="10">
        <f t="shared" si="7"/>
        <v>12419</v>
      </c>
      <c r="H25" s="10">
        <f t="shared" si="7"/>
        <v>0</v>
      </c>
    </row>
    <row r="26" spans="1:8" ht="24.75" x14ac:dyDescent="0.25">
      <c r="A26" s="28"/>
      <c r="B26" s="11">
        <v>75101</v>
      </c>
      <c r="C26" s="11"/>
      <c r="D26" s="12" t="s">
        <v>25</v>
      </c>
      <c r="E26" s="13">
        <f>SUM(E27:E29)</f>
        <v>791</v>
      </c>
      <c r="F26" s="13">
        <f t="shared" ref="F26:H26" si="8">SUM(F27:F29)</f>
        <v>791</v>
      </c>
      <c r="G26" s="13">
        <f t="shared" si="8"/>
        <v>791</v>
      </c>
      <c r="H26" s="13">
        <f t="shared" si="8"/>
        <v>0</v>
      </c>
    </row>
    <row r="27" spans="1:8" ht="48.75" x14ac:dyDescent="0.25">
      <c r="A27" s="29"/>
      <c r="B27" s="31"/>
      <c r="C27" s="4">
        <v>2010</v>
      </c>
      <c r="D27" s="5" t="s">
        <v>12</v>
      </c>
      <c r="E27" s="6">
        <v>791</v>
      </c>
      <c r="F27" s="6">
        <f>G27+H27</f>
        <v>0</v>
      </c>
      <c r="G27" s="6">
        <v>0</v>
      </c>
      <c r="H27" s="6">
        <v>0</v>
      </c>
    </row>
    <row r="28" spans="1:8" x14ac:dyDescent="0.25">
      <c r="A28" s="29"/>
      <c r="B28" s="32"/>
      <c r="C28" s="4">
        <v>4110</v>
      </c>
      <c r="D28" s="5" t="s">
        <v>13</v>
      </c>
      <c r="E28" s="6">
        <v>0</v>
      </c>
      <c r="F28" s="6">
        <f t="shared" ref="F28:F29" si="9">G28+H28</f>
        <v>106</v>
      </c>
      <c r="G28" s="6">
        <v>106</v>
      </c>
      <c r="H28" s="6">
        <v>0</v>
      </c>
    </row>
    <row r="29" spans="1:8" x14ac:dyDescent="0.25">
      <c r="A29" s="29"/>
      <c r="B29" s="33"/>
      <c r="C29" s="4">
        <v>4170</v>
      </c>
      <c r="D29" s="5" t="s">
        <v>14</v>
      </c>
      <c r="E29" s="6">
        <v>0</v>
      </c>
      <c r="F29" s="6">
        <f t="shared" si="9"/>
        <v>685</v>
      </c>
      <c r="G29" s="6">
        <v>685</v>
      </c>
      <c r="H29" s="6">
        <v>0</v>
      </c>
    </row>
    <row r="30" spans="1:8" x14ac:dyDescent="0.25">
      <c r="A30" s="29"/>
      <c r="B30" s="11">
        <v>75108</v>
      </c>
      <c r="C30" s="11"/>
      <c r="D30" s="12" t="s">
        <v>27</v>
      </c>
      <c r="E30" s="13">
        <f>SUM(E31:E36)</f>
        <v>7739</v>
      </c>
      <c r="F30" s="13">
        <f t="shared" ref="F30:H30" si="10">SUM(F31:F36)</f>
        <v>7739</v>
      </c>
      <c r="G30" s="13">
        <f t="shared" si="10"/>
        <v>7739</v>
      </c>
      <c r="H30" s="13">
        <f t="shared" si="10"/>
        <v>0</v>
      </c>
    </row>
    <row r="31" spans="1:8" ht="48.75" x14ac:dyDescent="0.25">
      <c r="A31" s="29"/>
      <c r="B31" s="31"/>
      <c r="C31" s="4">
        <v>2010</v>
      </c>
      <c r="D31" s="5" t="s">
        <v>12</v>
      </c>
      <c r="E31" s="6">
        <v>7739</v>
      </c>
      <c r="F31" s="6">
        <f>G31+H31</f>
        <v>0</v>
      </c>
      <c r="G31" s="6">
        <v>0</v>
      </c>
      <c r="H31" s="6">
        <v>0</v>
      </c>
    </row>
    <row r="32" spans="1:8" x14ac:dyDescent="0.25">
      <c r="A32" s="29"/>
      <c r="B32" s="32"/>
      <c r="C32" s="25">
        <v>3030</v>
      </c>
      <c r="D32" s="5" t="s">
        <v>23</v>
      </c>
      <c r="E32" s="6">
        <v>0</v>
      </c>
      <c r="F32" s="6">
        <f t="shared" ref="F32:F36" si="11">G32+H32</f>
        <v>3540</v>
      </c>
      <c r="G32" s="6">
        <v>3540</v>
      </c>
      <c r="H32" s="6">
        <v>0</v>
      </c>
    </row>
    <row r="33" spans="1:8" x14ac:dyDescent="0.25">
      <c r="A33" s="29"/>
      <c r="B33" s="32"/>
      <c r="C33" s="4">
        <v>4110</v>
      </c>
      <c r="D33" s="5" t="s">
        <v>13</v>
      </c>
      <c r="E33" s="6">
        <v>0</v>
      </c>
      <c r="F33" s="6">
        <f t="shared" si="11"/>
        <v>216</v>
      </c>
      <c r="G33" s="6">
        <v>216</v>
      </c>
      <c r="H33" s="6">
        <v>0</v>
      </c>
    </row>
    <row r="34" spans="1:8" x14ac:dyDescent="0.25">
      <c r="A34" s="29"/>
      <c r="B34" s="32"/>
      <c r="C34" s="4">
        <v>4120</v>
      </c>
      <c r="D34" s="5" t="s">
        <v>30</v>
      </c>
      <c r="E34" s="6">
        <v>0</v>
      </c>
      <c r="F34" s="6">
        <f t="shared" si="11"/>
        <v>35</v>
      </c>
      <c r="G34" s="6">
        <v>35</v>
      </c>
      <c r="H34" s="6">
        <v>0</v>
      </c>
    </row>
    <row r="35" spans="1:8" x14ac:dyDescent="0.25">
      <c r="A35" s="29"/>
      <c r="B35" s="32"/>
      <c r="C35" s="4">
        <v>4170</v>
      </c>
      <c r="D35" s="5" t="s">
        <v>14</v>
      </c>
      <c r="E35" s="6">
        <v>0</v>
      </c>
      <c r="F35" s="6">
        <f t="shared" si="11"/>
        <v>2180</v>
      </c>
      <c r="G35" s="6">
        <v>2180</v>
      </c>
      <c r="H35" s="6">
        <v>0</v>
      </c>
    </row>
    <row r="36" spans="1:8" x14ac:dyDescent="0.25">
      <c r="A36" s="29"/>
      <c r="B36" s="33"/>
      <c r="C36" s="4">
        <v>4210</v>
      </c>
      <c r="D36" s="5" t="s">
        <v>21</v>
      </c>
      <c r="E36" s="6">
        <v>0</v>
      </c>
      <c r="F36" s="6">
        <f t="shared" si="11"/>
        <v>1768</v>
      </c>
      <c r="G36" s="6">
        <v>1768</v>
      </c>
      <c r="H36" s="6">
        <v>0</v>
      </c>
    </row>
    <row r="37" spans="1:8" ht="48.75" x14ac:dyDescent="0.25">
      <c r="A37" s="29"/>
      <c r="B37" s="11">
        <v>75109</v>
      </c>
      <c r="C37" s="11"/>
      <c r="D37" s="12" t="s">
        <v>26</v>
      </c>
      <c r="E37" s="13">
        <f>SUM(E38:E43)</f>
        <v>3889</v>
      </c>
      <c r="F37" s="13">
        <f t="shared" ref="F37:H37" si="12">SUM(F38:F43)</f>
        <v>3889</v>
      </c>
      <c r="G37" s="13">
        <f t="shared" si="12"/>
        <v>3889</v>
      </c>
      <c r="H37" s="13">
        <f t="shared" si="12"/>
        <v>0</v>
      </c>
    </row>
    <row r="38" spans="1:8" ht="48.75" x14ac:dyDescent="0.25">
      <c r="A38" s="29"/>
      <c r="B38" s="31"/>
      <c r="C38" s="4">
        <v>2010</v>
      </c>
      <c r="D38" s="5" t="s">
        <v>12</v>
      </c>
      <c r="E38" s="6">
        <v>3889</v>
      </c>
      <c r="F38" s="6">
        <f>G38+H38</f>
        <v>0</v>
      </c>
      <c r="G38" s="6">
        <v>0</v>
      </c>
      <c r="H38" s="6">
        <v>0</v>
      </c>
    </row>
    <row r="39" spans="1:8" x14ac:dyDescent="0.25">
      <c r="A39" s="29"/>
      <c r="B39" s="32"/>
      <c r="C39" s="4">
        <v>3030</v>
      </c>
      <c r="D39" s="5" t="s">
        <v>23</v>
      </c>
      <c r="E39" s="6">
        <v>0</v>
      </c>
      <c r="F39" s="6">
        <f t="shared" ref="F39:F43" si="13">G39+H39</f>
        <v>2190</v>
      </c>
      <c r="G39" s="6">
        <v>2190</v>
      </c>
      <c r="H39" s="6">
        <v>0</v>
      </c>
    </row>
    <row r="40" spans="1:8" x14ac:dyDescent="0.25">
      <c r="A40" s="29"/>
      <c r="B40" s="32"/>
      <c r="C40" s="4">
        <v>4110</v>
      </c>
      <c r="D40" s="5" t="s">
        <v>13</v>
      </c>
      <c r="E40" s="6">
        <v>0</v>
      </c>
      <c r="F40" s="6">
        <f t="shared" si="13"/>
        <v>132</v>
      </c>
      <c r="G40" s="6">
        <v>132</v>
      </c>
      <c r="H40" s="6">
        <v>0</v>
      </c>
    </row>
    <row r="41" spans="1:8" x14ac:dyDescent="0.25">
      <c r="A41" s="29"/>
      <c r="B41" s="32"/>
      <c r="C41" s="4">
        <v>4120</v>
      </c>
      <c r="D41" s="5" t="s">
        <v>30</v>
      </c>
      <c r="E41" s="6">
        <v>0</v>
      </c>
      <c r="F41" s="6">
        <f t="shared" si="13"/>
        <v>17</v>
      </c>
      <c r="G41" s="6">
        <v>17</v>
      </c>
      <c r="H41" s="6">
        <v>0</v>
      </c>
    </row>
    <row r="42" spans="1:8" x14ac:dyDescent="0.25">
      <c r="A42" s="29"/>
      <c r="B42" s="32"/>
      <c r="C42" s="4">
        <v>4170</v>
      </c>
      <c r="D42" s="5" t="s">
        <v>14</v>
      </c>
      <c r="E42" s="6">
        <v>0</v>
      </c>
      <c r="F42" s="6">
        <f t="shared" si="13"/>
        <v>1034</v>
      </c>
      <c r="G42" s="6">
        <v>1034</v>
      </c>
      <c r="H42" s="6">
        <v>0</v>
      </c>
    </row>
    <row r="43" spans="1:8" x14ac:dyDescent="0.25">
      <c r="A43" s="30"/>
      <c r="B43" s="33"/>
      <c r="C43" s="4">
        <v>4210</v>
      </c>
      <c r="D43" s="5" t="s">
        <v>21</v>
      </c>
      <c r="E43" s="6">
        <v>0</v>
      </c>
      <c r="F43" s="6">
        <f t="shared" si="13"/>
        <v>516</v>
      </c>
      <c r="G43" s="6">
        <v>516</v>
      </c>
      <c r="H43" s="6">
        <v>0</v>
      </c>
    </row>
    <row r="44" spans="1:8" ht="24.75" x14ac:dyDescent="0.25">
      <c r="A44" s="8">
        <v>754</v>
      </c>
      <c r="B44" s="8"/>
      <c r="C44" s="8"/>
      <c r="D44" s="9" t="s">
        <v>28</v>
      </c>
      <c r="E44" s="10">
        <f>E45</f>
        <v>200</v>
      </c>
      <c r="F44" s="10">
        <f t="shared" ref="F44:H44" si="14">F45</f>
        <v>200</v>
      </c>
      <c r="G44" s="10">
        <f t="shared" si="14"/>
        <v>200</v>
      </c>
      <c r="H44" s="10">
        <f t="shared" si="14"/>
        <v>0</v>
      </c>
    </row>
    <row r="45" spans="1:8" x14ac:dyDescent="0.25">
      <c r="A45" s="28"/>
      <c r="B45" s="11">
        <v>75414</v>
      </c>
      <c r="C45" s="11"/>
      <c r="D45" s="12" t="s">
        <v>29</v>
      </c>
      <c r="E45" s="13">
        <f>SUM(E46:E47)</f>
        <v>200</v>
      </c>
      <c r="F45" s="13">
        <f t="shared" ref="F45:H45" si="15">SUM(F46:F47)</f>
        <v>200</v>
      </c>
      <c r="G45" s="13">
        <f t="shared" si="15"/>
        <v>200</v>
      </c>
      <c r="H45" s="13">
        <f t="shared" si="15"/>
        <v>0</v>
      </c>
    </row>
    <row r="46" spans="1:8" ht="48.75" x14ac:dyDescent="0.25">
      <c r="A46" s="29"/>
      <c r="B46" s="31"/>
      <c r="C46" s="4">
        <v>2010</v>
      </c>
      <c r="D46" s="5" t="s">
        <v>12</v>
      </c>
      <c r="E46" s="6">
        <v>200</v>
      </c>
      <c r="F46" s="6">
        <f>G46+H46</f>
        <v>0</v>
      </c>
      <c r="G46" s="6">
        <v>0</v>
      </c>
      <c r="H46" s="6">
        <v>0</v>
      </c>
    </row>
    <row r="47" spans="1:8" x14ac:dyDescent="0.25">
      <c r="A47" s="30"/>
      <c r="B47" s="33"/>
      <c r="C47" s="4">
        <v>4210</v>
      </c>
      <c r="D47" s="5" t="s">
        <v>21</v>
      </c>
      <c r="E47" s="6">
        <v>0</v>
      </c>
      <c r="F47" s="6">
        <f>G47+H47</f>
        <v>200</v>
      </c>
      <c r="G47" s="6">
        <v>200</v>
      </c>
      <c r="H47" s="6">
        <v>0</v>
      </c>
    </row>
    <row r="48" spans="1:8" x14ac:dyDescent="0.25">
      <c r="A48" s="8">
        <v>852</v>
      </c>
      <c r="B48" s="8"/>
      <c r="C48" s="8"/>
      <c r="D48" s="9" t="s">
        <v>36</v>
      </c>
      <c r="E48" s="10">
        <f>E49+E59</f>
        <v>1444700</v>
      </c>
      <c r="F48" s="10">
        <f>F49+F59</f>
        <v>1444700</v>
      </c>
      <c r="G48" s="10">
        <f>G49+G59</f>
        <v>1444700</v>
      </c>
      <c r="H48" s="10">
        <f>H49+H59</f>
        <v>0</v>
      </c>
    </row>
    <row r="49" spans="1:8" ht="41.25" customHeight="1" x14ac:dyDescent="0.25">
      <c r="A49" s="28"/>
      <c r="B49" s="11">
        <v>85212</v>
      </c>
      <c r="C49" s="11"/>
      <c r="D49" s="12" t="s">
        <v>37</v>
      </c>
      <c r="E49" s="13">
        <f>SUM(E50:E58)</f>
        <v>1444000</v>
      </c>
      <c r="F49" s="13">
        <f>SUM(F50:F58)</f>
        <v>1444000</v>
      </c>
      <c r="G49" s="13">
        <f>SUM(G50:G58)</f>
        <v>1444000</v>
      </c>
      <c r="H49" s="13">
        <f>SUM(H50:H58)</f>
        <v>0</v>
      </c>
    </row>
    <row r="50" spans="1:8" ht="48.75" x14ac:dyDescent="0.25">
      <c r="A50" s="29"/>
      <c r="B50" s="31"/>
      <c r="C50" s="4">
        <v>2010</v>
      </c>
      <c r="D50" s="5" t="s">
        <v>12</v>
      </c>
      <c r="E50" s="6">
        <f>1423000+21000</f>
        <v>1444000</v>
      </c>
      <c r="F50" s="6">
        <f>G50+H50</f>
        <v>0</v>
      </c>
      <c r="G50" s="6">
        <v>0</v>
      </c>
      <c r="H50" s="6">
        <v>0</v>
      </c>
    </row>
    <row r="51" spans="1:8" x14ac:dyDescent="0.25">
      <c r="A51" s="29"/>
      <c r="B51" s="32"/>
      <c r="C51" s="4">
        <v>3110</v>
      </c>
      <c r="D51" s="5" t="s">
        <v>31</v>
      </c>
      <c r="E51" s="6">
        <v>0</v>
      </c>
      <c r="F51" s="6">
        <f t="shared" ref="F51:F58" si="16">G51+H51</f>
        <v>1394850</v>
      </c>
      <c r="G51" s="6">
        <f>1374480+20370</f>
        <v>1394850</v>
      </c>
      <c r="H51" s="6">
        <v>0</v>
      </c>
    </row>
    <row r="52" spans="1:8" x14ac:dyDescent="0.25">
      <c r="A52" s="29"/>
      <c r="B52" s="32"/>
      <c r="C52" s="4">
        <v>4010</v>
      </c>
      <c r="D52" s="5" t="s">
        <v>18</v>
      </c>
      <c r="E52" s="6">
        <v>0</v>
      </c>
      <c r="F52" s="6">
        <f t="shared" si="16"/>
        <v>29620</v>
      </c>
      <c r="G52" s="6">
        <v>29620</v>
      </c>
      <c r="H52" s="6">
        <v>0</v>
      </c>
    </row>
    <row r="53" spans="1:8" x14ac:dyDescent="0.25">
      <c r="A53" s="29"/>
      <c r="B53" s="32"/>
      <c r="C53" s="4">
        <v>4040</v>
      </c>
      <c r="D53" s="5" t="s">
        <v>32</v>
      </c>
      <c r="E53" s="6">
        <v>0</v>
      </c>
      <c r="F53" s="6">
        <f t="shared" si="16"/>
        <v>3100</v>
      </c>
      <c r="G53" s="6">
        <v>3100</v>
      </c>
      <c r="H53" s="6">
        <v>0</v>
      </c>
    </row>
    <row r="54" spans="1:8" x14ac:dyDescent="0.25">
      <c r="A54" s="29"/>
      <c r="B54" s="32"/>
      <c r="C54" s="4">
        <v>4110</v>
      </c>
      <c r="D54" s="5" t="s">
        <v>13</v>
      </c>
      <c r="E54" s="6">
        <v>0</v>
      </c>
      <c r="F54" s="6">
        <f t="shared" si="16"/>
        <v>12480</v>
      </c>
      <c r="G54" s="6">
        <v>12480</v>
      </c>
      <c r="H54" s="6">
        <v>0</v>
      </c>
    </row>
    <row r="55" spans="1:8" x14ac:dyDescent="0.25">
      <c r="A55" s="29"/>
      <c r="B55" s="32"/>
      <c r="C55" s="4">
        <v>4120</v>
      </c>
      <c r="D55" s="5" t="s">
        <v>30</v>
      </c>
      <c r="E55" s="6">
        <v>0</v>
      </c>
      <c r="F55" s="6">
        <f t="shared" si="16"/>
        <v>820</v>
      </c>
      <c r="G55" s="6">
        <v>820</v>
      </c>
      <c r="H55" s="6">
        <v>0</v>
      </c>
    </row>
    <row r="56" spans="1:8" x14ac:dyDescent="0.25">
      <c r="A56" s="29"/>
      <c r="B56" s="32"/>
      <c r="C56" s="27">
        <v>4210</v>
      </c>
      <c r="D56" s="5" t="s">
        <v>21</v>
      </c>
      <c r="E56" s="6">
        <v>0</v>
      </c>
      <c r="F56" s="6">
        <f t="shared" si="16"/>
        <v>600</v>
      </c>
      <c r="G56" s="6">
        <v>600</v>
      </c>
      <c r="H56" s="6">
        <v>0</v>
      </c>
    </row>
    <row r="57" spans="1:8" x14ac:dyDescent="0.25">
      <c r="A57" s="29"/>
      <c r="B57" s="32"/>
      <c r="C57" s="4">
        <v>4300</v>
      </c>
      <c r="D57" s="5" t="s">
        <v>33</v>
      </c>
      <c r="E57" s="6">
        <v>0</v>
      </c>
      <c r="F57" s="6">
        <f t="shared" si="16"/>
        <v>1330</v>
      </c>
      <c r="G57" s="6">
        <f>1300+30</f>
        <v>1330</v>
      </c>
      <c r="H57" s="6">
        <v>0</v>
      </c>
    </row>
    <row r="58" spans="1:8" x14ac:dyDescent="0.25">
      <c r="A58" s="29"/>
      <c r="B58" s="33"/>
      <c r="C58" s="4">
        <v>4440</v>
      </c>
      <c r="D58" s="5" t="s">
        <v>34</v>
      </c>
      <c r="E58" s="6">
        <v>0</v>
      </c>
      <c r="F58" s="6">
        <f t="shared" si="16"/>
        <v>1200</v>
      </c>
      <c r="G58" s="6">
        <v>1200</v>
      </c>
      <c r="H58" s="6">
        <v>0</v>
      </c>
    </row>
    <row r="59" spans="1:8" ht="61.5" customHeight="1" x14ac:dyDescent="0.25">
      <c r="A59" s="29"/>
      <c r="B59" s="11">
        <v>85213</v>
      </c>
      <c r="C59" s="11"/>
      <c r="D59" s="12" t="s">
        <v>38</v>
      </c>
      <c r="E59" s="13">
        <f>SUM(E60:E61)</f>
        <v>700</v>
      </c>
      <c r="F59" s="13">
        <f t="shared" ref="F59:H59" si="17">SUM(F60:F61)</f>
        <v>700</v>
      </c>
      <c r="G59" s="13">
        <f t="shared" si="17"/>
        <v>700</v>
      </c>
      <c r="H59" s="13">
        <f t="shared" si="17"/>
        <v>0</v>
      </c>
    </row>
    <row r="60" spans="1:8" ht="48.75" x14ac:dyDescent="0.25">
      <c r="A60" s="29"/>
      <c r="B60" s="31"/>
      <c r="C60" s="4">
        <v>2010</v>
      </c>
      <c r="D60" s="5" t="s">
        <v>12</v>
      </c>
      <c r="E60" s="6">
        <f>500+200</f>
        <v>700</v>
      </c>
      <c r="F60" s="6">
        <f>G60+H60</f>
        <v>0</v>
      </c>
      <c r="G60" s="6">
        <v>0</v>
      </c>
      <c r="H60" s="6">
        <v>0</v>
      </c>
    </row>
    <row r="61" spans="1:8" x14ac:dyDescent="0.25">
      <c r="A61" s="30"/>
      <c r="B61" s="33"/>
      <c r="C61" s="4">
        <v>4280</v>
      </c>
      <c r="D61" s="5" t="s">
        <v>35</v>
      </c>
      <c r="E61" s="6">
        <v>0</v>
      </c>
      <c r="F61" s="6">
        <f>G61+H61</f>
        <v>700</v>
      </c>
      <c r="G61" s="6">
        <f>500+200</f>
        <v>700</v>
      </c>
      <c r="H61" s="6">
        <v>0</v>
      </c>
    </row>
    <row r="62" spans="1:8" ht="30" customHeight="1" x14ac:dyDescent="0.25">
      <c r="A62" s="34" t="s">
        <v>40</v>
      </c>
      <c r="B62" s="34"/>
      <c r="C62" s="34"/>
      <c r="D62" s="34"/>
      <c r="E62" s="6">
        <f>E8+E14+E25+E44+E48</f>
        <v>1627397.13</v>
      </c>
      <c r="F62" s="6">
        <f t="shared" ref="F62:H62" si="18">F8+F14+F25+F44+F48</f>
        <v>1627397.13</v>
      </c>
      <c r="G62" s="6">
        <f t="shared" si="18"/>
        <v>1627397.13</v>
      </c>
      <c r="H62" s="6">
        <f t="shared" si="18"/>
        <v>0</v>
      </c>
    </row>
    <row r="63" spans="1:8" x14ac:dyDescent="0.25">
      <c r="D63" s="1"/>
    </row>
    <row r="64" spans="1:8" x14ac:dyDescent="0.25">
      <c r="D64" s="2"/>
    </row>
  </sheetData>
  <mergeCells count="24">
    <mergeCell ref="G1:H1"/>
    <mergeCell ref="A3:H3"/>
    <mergeCell ref="B20:B24"/>
    <mergeCell ref="A45:A47"/>
    <mergeCell ref="B46:B47"/>
    <mergeCell ref="B10:B13"/>
    <mergeCell ref="A15:A24"/>
    <mergeCell ref="B16:B18"/>
    <mergeCell ref="A49:A61"/>
    <mergeCell ref="B50:B58"/>
    <mergeCell ref="B60:B61"/>
    <mergeCell ref="A62:D62"/>
    <mergeCell ref="G6:H6"/>
    <mergeCell ref="A6:A7"/>
    <mergeCell ref="B6:B7"/>
    <mergeCell ref="C6:C7"/>
    <mergeCell ref="E6:E7"/>
    <mergeCell ref="D6:D7"/>
    <mergeCell ref="F6:F7"/>
    <mergeCell ref="B27:B29"/>
    <mergeCell ref="A26:A43"/>
    <mergeCell ref="B31:B36"/>
    <mergeCell ref="B38:B43"/>
    <mergeCell ref="A9:A13"/>
  </mergeCells>
  <pageMargins left="0.7" right="0.7" top="0.75" bottom="0.75" header="0.3" footer="0.3"/>
  <pageSetup paperSize="9" orientation="landscape" r:id="rId1"/>
  <ignoredErrors>
    <ignoredError sqref="A8 B9" numberStoredAsText="1"/>
    <ignoredError sqref="F19 F59 F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7" zoomScaleNormal="100" workbookViewId="0">
      <selection activeCell="A11" sqref="A11:F12"/>
    </sheetView>
  </sheetViews>
  <sheetFormatPr defaultRowHeight="15" x14ac:dyDescent="0.25"/>
  <cols>
    <col min="1" max="1" width="7.140625" customWidth="1"/>
    <col min="2" max="2" width="8.7109375" customWidth="1"/>
    <col min="3" max="3" width="7.85546875" customWidth="1"/>
    <col min="4" max="4" width="34.28515625" customWidth="1"/>
    <col min="5" max="6" width="14.7109375" customWidth="1"/>
  </cols>
  <sheetData>
    <row r="1" spans="1:6" x14ac:dyDescent="0.25">
      <c r="E1" s="40" t="s">
        <v>47</v>
      </c>
      <c r="F1" s="40"/>
    </row>
    <row r="5" spans="1:6" ht="75.75" customHeight="1" x14ac:dyDescent="0.3">
      <c r="D5" s="41" t="s">
        <v>48</v>
      </c>
      <c r="E5" s="42"/>
    </row>
    <row r="10" spans="1:6" ht="23.25" x14ac:dyDescent="0.25">
      <c r="D10" s="23" t="s">
        <v>42</v>
      </c>
    </row>
    <row r="11" spans="1:6" x14ac:dyDescent="0.25">
      <c r="A11" s="39" t="s">
        <v>46</v>
      </c>
      <c r="B11" s="39"/>
      <c r="C11" s="39"/>
      <c r="D11" s="39"/>
      <c r="E11" s="39"/>
      <c r="F11" s="39"/>
    </row>
    <row r="12" spans="1:6" x14ac:dyDescent="0.25">
      <c r="A12" s="39"/>
      <c r="B12" s="39"/>
      <c r="C12" s="39"/>
      <c r="D12" s="39"/>
      <c r="E12" s="39"/>
      <c r="F12" s="39"/>
    </row>
    <row r="14" spans="1:6" ht="30" customHeight="1" x14ac:dyDescent="0.25">
      <c r="A14" s="18" t="s">
        <v>0</v>
      </c>
      <c r="B14" s="18" t="s">
        <v>1</v>
      </c>
      <c r="C14" s="19" t="s">
        <v>2</v>
      </c>
      <c r="D14" s="19" t="s">
        <v>39</v>
      </c>
      <c r="E14" s="19" t="s">
        <v>43</v>
      </c>
      <c r="F14" s="19" t="s">
        <v>44</v>
      </c>
    </row>
    <row r="15" spans="1:6" x14ac:dyDescent="0.25">
      <c r="A15" s="8">
        <v>750</v>
      </c>
      <c r="B15" s="8"/>
      <c r="C15" s="8"/>
      <c r="D15" s="9" t="s">
        <v>16</v>
      </c>
      <c r="E15" s="22">
        <f>E16</f>
        <v>23364</v>
      </c>
      <c r="F15" s="22">
        <f>F16</f>
        <v>23364</v>
      </c>
    </row>
    <row r="16" spans="1:6" x14ac:dyDescent="0.25">
      <c r="A16" s="28"/>
      <c r="B16" s="11">
        <v>75056</v>
      </c>
      <c r="C16" s="11"/>
      <c r="D16" s="12" t="s">
        <v>19</v>
      </c>
      <c r="E16" s="21">
        <f>SUM(E17:E21)</f>
        <v>23364</v>
      </c>
      <c r="F16" s="21">
        <f>SUM(F17:F21)</f>
        <v>23364</v>
      </c>
    </row>
    <row r="17" spans="1:6" ht="60" x14ac:dyDescent="0.25">
      <c r="A17" s="29"/>
      <c r="B17" s="31"/>
      <c r="C17" s="18">
        <v>2010</v>
      </c>
      <c r="D17" s="20" t="s">
        <v>12</v>
      </c>
      <c r="E17" s="6">
        <v>23364</v>
      </c>
      <c r="F17" s="6"/>
    </row>
    <row r="18" spans="1:6" ht="24" x14ac:dyDescent="0.25">
      <c r="A18" s="29"/>
      <c r="B18" s="32"/>
      <c r="C18" s="18">
        <v>3020</v>
      </c>
      <c r="D18" s="20" t="s">
        <v>20</v>
      </c>
      <c r="E18" s="6">
        <v>0</v>
      </c>
      <c r="F18" s="6">
        <v>9282</v>
      </c>
    </row>
    <row r="19" spans="1:6" ht="24.75" x14ac:dyDescent="0.25">
      <c r="A19" s="29"/>
      <c r="B19" s="32"/>
      <c r="C19" s="18">
        <v>3040</v>
      </c>
      <c r="D19" s="5" t="s">
        <v>45</v>
      </c>
      <c r="E19" s="6">
        <v>0</v>
      </c>
      <c r="F19" s="6">
        <v>13282</v>
      </c>
    </row>
    <row r="20" spans="1:6" x14ac:dyDescent="0.25">
      <c r="A20" s="29"/>
      <c r="B20" s="32"/>
      <c r="C20" s="18">
        <v>4210</v>
      </c>
      <c r="D20" s="20" t="s">
        <v>21</v>
      </c>
      <c r="E20" s="6">
        <v>0</v>
      </c>
      <c r="F20" s="6">
        <v>700</v>
      </c>
    </row>
    <row r="21" spans="1:6" x14ac:dyDescent="0.25">
      <c r="A21" s="30"/>
      <c r="B21" s="33"/>
      <c r="C21" s="18">
        <v>4410</v>
      </c>
      <c r="D21" s="20" t="s">
        <v>22</v>
      </c>
      <c r="E21" s="6">
        <v>0</v>
      </c>
      <c r="F21" s="6">
        <v>100</v>
      </c>
    </row>
  </sheetData>
  <mergeCells count="5">
    <mergeCell ref="A11:F12"/>
    <mergeCell ref="E1:F1"/>
    <mergeCell ref="D5:E5"/>
    <mergeCell ref="A16:A21"/>
    <mergeCell ref="B17:B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4" workbookViewId="0">
      <selection activeCell="F20" sqref="F20"/>
    </sheetView>
  </sheetViews>
  <sheetFormatPr defaultRowHeight="15" x14ac:dyDescent="0.25"/>
  <cols>
    <col min="1" max="1" width="7.140625" customWidth="1"/>
    <col min="2" max="2" width="8.7109375" customWidth="1"/>
    <col min="3" max="3" width="7.85546875" customWidth="1"/>
    <col min="4" max="4" width="34.28515625" customWidth="1"/>
    <col min="5" max="6" width="14.7109375" customWidth="1"/>
  </cols>
  <sheetData>
    <row r="1" spans="1:6" x14ac:dyDescent="0.25">
      <c r="E1" s="40" t="s">
        <v>47</v>
      </c>
      <c r="F1" s="40"/>
    </row>
    <row r="4" spans="1:6" ht="74.25" customHeight="1" x14ac:dyDescent="0.25">
      <c r="D4" s="44" t="s">
        <v>50</v>
      </c>
      <c r="E4" s="45"/>
    </row>
    <row r="7" spans="1:6" ht="23.25" x14ac:dyDescent="0.25">
      <c r="D7" s="23" t="s">
        <v>42</v>
      </c>
    </row>
    <row r="8" spans="1:6" x14ac:dyDescent="0.25">
      <c r="A8" s="39" t="s">
        <v>49</v>
      </c>
      <c r="B8" s="39"/>
      <c r="C8" s="39"/>
      <c r="D8" s="39"/>
      <c r="E8" s="39"/>
      <c r="F8" s="39"/>
    </row>
    <row r="9" spans="1:6" x14ac:dyDescent="0.25">
      <c r="A9" s="39"/>
      <c r="B9" s="39"/>
      <c r="C9" s="39"/>
      <c r="D9" s="39"/>
      <c r="E9" s="39"/>
      <c r="F9" s="39"/>
    </row>
    <row r="11" spans="1:6" ht="30" customHeight="1" x14ac:dyDescent="0.25">
      <c r="A11" s="18" t="s">
        <v>0</v>
      </c>
      <c r="B11" s="18" t="s">
        <v>1</v>
      </c>
      <c r="C11" s="19" t="s">
        <v>2</v>
      </c>
      <c r="D11" s="19" t="s">
        <v>39</v>
      </c>
      <c r="E11" s="19" t="s">
        <v>43</v>
      </c>
      <c r="F11" s="19" t="s">
        <v>44</v>
      </c>
    </row>
    <row r="12" spans="1:6" x14ac:dyDescent="0.25">
      <c r="A12" s="8">
        <v>751</v>
      </c>
      <c r="B12" s="8"/>
      <c r="C12" s="8"/>
      <c r="D12" s="9"/>
      <c r="E12" s="10">
        <f>E13+E17+E24</f>
        <v>12419</v>
      </c>
      <c r="F12" s="10">
        <f>F13+F17+F24</f>
        <v>12419</v>
      </c>
    </row>
    <row r="13" spans="1:6" ht="24.75" x14ac:dyDescent="0.25">
      <c r="A13" s="43"/>
      <c r="B13" s="11">
        <v>75101</v>
      </c>
      <c r="C13" s="11"/>
      <c r="D13" s="12" t="s">
        <v>25</v>
      </c>
      <c r="E13" s="13">
        <f>SUM(E14:E16)</f>
        <v>791</v>
      </c>
      <c r="F13" s="13">
        <f>SUM(F14:F16)</f>
        <v>791</v>
      </c>
    </row>
    <row r="14" spans="1:6" ht="60.75" x14ac:dyDescent="0.25">
      <c r="A14" s="43"/>
      <c r="B14" s="34"/>
      <c r="C14" s="18">
        <v>2010</v>
      </c>
      <c r="D14" s="5" t="s">
        <v>12</v>
      </c>
      <c r="E14" s="6">
        <v>791</v>
      </c>
      <c r="F14" s="6">
        <v>0</v>
      </c>
    </row>
    <row r="15" spans="1:6" x14ac:dyDescent="0.25">
      <c r="A15" s="43"/>
      <c r="B15" s="34"/>
      <c r="C15" s="18">
        <v>4110</v>
      </c>
      <c r="D15" s="5" t="s">
        <v>13</v>
      </c>
      <c r="E15" s="6">
        <v>0</v>
      </c>
      <c r="F15" s="6">
        <v>106</v>
      </c>
    </row>
    <row r="16" spans="1:6" x14ac:dyDescent="0.25">
      <c r="A16" s="43"/>
      <c r="B16" s="34"/>
      <c r="C16" s="18">
        <v>4170</v>
      </c>
      <c r="D16" s="5" t="s">
        <v>14</v>
      </c>
      <c r="E16" s="6">
        <v>0</v>
      </c>
      <c r="F16" s="6">
        <v>685</v>
      </c>
    </row>
    <row r="17" spans="1:6" x14ac:dyDescent="0.25">
      <c r="A17" s="43"/>
      <c r="B17" s="11">
        <v>75108</v>
      </c>
      <c r="C17" s="11"/>
      <c r="D17" s="12" t="s">
        <v>27</v>
      </c>
      <c r="E17" s="13">
        <f>SUM(E18:E23)</f>
        <v>7739</v>
      </c>
      <c r="F17" s="13">
        <f>SUM(F18:F23)</f>
        <v>7739</v>
      </c>
    </row>
    <row r="18" spans="1:6" ht="60.75" x14ac:dyDescent="0.25">
      <c r="A18" s="43"/>
      <c r="B18" s="34"/>
      <c r="C18" s="18">
        <v>2010</v>
      </c>
      <c r="D18" s="5" t="s">
        <v>12</v>
      </c>
      <c r="E18" s="6">
        <v>7739</v>
      </c>
      <c r="F18" s="6">
        <v>0</v>
      </c>
    </row>
    <row r="19" spans="1:6" x14ac:dyDescent="0.25">
      <c r="A19" s="43"/>
      <c r="B19" s="34"/>
      <c r="C19" s="26">
        <v>3030</v>
      </c>
      <c r="D19" s="5" t="s">
        <v>23</v>
      </c>
      <c r="E19" s="6">
        <v>0</v>
      </c>
      <c r="F19" s="6">
        <v>3540</v>
      </c>
    </row>
    <row r="20" spans="1:6" x14ac:dyDescent="0.25">
      <c r="A20" s="43"/>
      <c r="B20" s="34"/>
      <c r="C20" s="18">
        <v>4110</v>
      </c>
      <c r="D20" s="5" t="s">
        <v>13</v>
      </c>
      <c r="E20" s="6">
        <v>0</v>
      </c>
      <c r="F20" s="6">
        <v>216</v>
      </c>
    </row>
    <row r="21" spans="1:6" x14ac:dyDescent="0.25">
      <c r="A21" s="43"/>
      <c r="B21" s="34"/>
      <c r="C21" s="18">
        <v>4120</v>
      </c>
      <c r="D21" s="5" t="s">
        <v>30</v>
      </c>
      <c r="E21" s="6">
        <v>0</v>
      </c>
      <c r="F21" s="6">
        <v>35</v>
      </c>
    </row>
    <row r="22" spans="1:6" x14ac:dyDescent="0.25">
      <c r="A22" s="43"/>
      <c r="B22" s="34"/>
      <c r="C22" s="18">
        <v>4170</v>
      </c>
      <c r="D22" s="5" t="s">
        <v>14</v>
      </c>
      <c r="E22" s="6">
        <v>0</v>
      </c>
      <c r="F22" s="6">
        <v>2180</v>
      </c>
    </row>
    <row r="23" spans="1:6" x14ac:dyDescent="0.25">
      <c r="A23" s="43"/>
      <c r="B23" s="34"/>
      <c r="C23" s="18">
        <v>4210</v>
      </c>
      <c r="D23" s="5" t="s">
        <v>21</v>
      </c>
      <c r="E23" s="6">
        <v>0</v>
      </c>
      <c r="F23" s="6">
        <v>1768</v>
      </c>
    </row>
    <row r="24" spans="1:6" ht="60.75" x14ac:dyDescent="0.25">
      <c r="A24" s="43"/>
      <c r="B24" s="11">
        <v>75109</v>
      </c>
      <c r="C24" s="11"/>
      <c r="D24" s="12" t="s">
        <v>26</v>
      </c>
      <c r="E24" s="13">
        <f>SUM(E25:E30)</f>
        <v>3889</v>
      </c>
      <c r="F24" s="13">
        <f>SUM(F25:F30)</f>
        <v>3889</v>
      </c>
    </row>
    <row r="25" spans="1:6" ht="60.75" x14ac:dyDescent="0.25">
      <c r="A25" s="43"/>
      <c r="B25" s="34"/>
      <c r="C25" s="18">
        <v>2010</v>
      </c>
      <c r="D25" s="5" t="s">
        <v>12</v>
      </c>
      <c r="E25" s="6">
        <v>3889</v>
      </c>
      <c r="F25" s="24">
        <v>0</v>
      </c>
    </row>
    <row r="26" spans="1:6" x14ac:dyDescent="0.25">
      <c r="A26" s="43"/>
      <c r="B26" s="34"/>
      <c r="C26" s="18">
        <v>3030</v>
      </c>
      <c r="D26" s="5" t="s">
        <v>23</v>
      </c>
      <c r="E26" s="6">
        <v>0</v>
      </c>
      <c r="F26" s="6">
        <v>2190</v>
      </c>
    </row>
    <row r="27" spans="1:6" x14ac:dyDescent="0.25">
      <c r="A27" s="43"/>
      <c r="B27" s="34"/>
      <c r="C27" s="18">
        <v>4110</v>
      </c>
      <c r="D27" s="5" t="s">
        <v>13</v>
      </c>
      <c r="E27" s="6">
        <v>0</v>
      </c>
      <c r="F27" s="6">
        <v>132</v>
      </c>
    </row>
    <row r="28" spans="1:6" x14ac:dyDescent="0.25">
      <c r="A28" s="43"/>
      <c r="B28" s="34"/>
      <c r="C28" s="18">
        <v>4120</v>
      </c>
      <c r="D28" s="5" t="s">
        <v>30</v>
      </c>
      <c r="E28" s="6">
        <v>0</v>
      </c>
      <c r="F28" s="6">
        <v>17</v>
      </c>
    </row>
    <row r="29" spans="1:6" x14ac:dyDescent="0.25">
      <c r="A29" s="43"/>
      <c r="B29" s="34"/>
      <c r="C29" s="18">
        <v>4170</v>
      </c>
      <c r="D29" s="5" t="s">
        <v>14</v>
      </c>
      <c r="E29" s="6">
        <v>0</v>
      </c>
      <c r="F29" s="6">
        <v>1034</v>
      </c>
    </row>
    <row r="30" spans="1:6" x14ac:dyDescent="0.25">
      <c r="A30" s="43"/>
      <c r="B30" s="34"/>
      <c r="C30" s="18">
        <v>4210</v>
      </c>
      <c r="D30" s="5" t="s">
        <v>21</v>
      </c>
      <c r="E30" s="6">
        <v>0</v>
      </c>
      <c r="F30" s="6">
        <v>516</v>
      </c>
    </row>
  </sheetData>
  <mergeCells count="7">
    <mergeCell ref="A8:F9"/>
    <mergeCell ref="E1:F1"/>
    <mergeCell ref="B14:B16"/>
    <mergeCell ref="B18:B23"/>
    <mergeCell ref="B25:B30"/>
    <mergeCell ref="A13:A30"/>
    <mergeCell ref="D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Waldek</dc:creator>
  <cp:lastModifiedBy>Waldek</cp:lastModifiedBy>
  <cp:lastPrinted>2011-10-12T09:24:37Z</cp:lastPrinted>
  <dcterms:created xsi:type="dcterms:W3CDTF">2011-09-14T12:48:06Z</dcterms:created>
  <dcterms:modified xsi:type="dcterms:W3CDTF">2011-10-18T05:53:11Z</dcterms:modified>
</cp:coreProperties>
</file>